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umik\Downloads\"/>
    </mc:Choice>
  </mc:AlternateContent>
  <xr:revisionPtr revIDLastSave="0" documentId="8_{BDEA4E05-F5AD-4F37-B401-AE506E83B6F0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BtoBマーケティングのKPI管理シート" sheetId="1" r:id="rId1"/>
  </sheets>
  <definedNames>
    <definedName name="_xlnm.Print_Area" localSheetId="0">BtoBマーケティングのKPI管理シート!$A$1:$P$156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1" i="1" l="1"/>
  <c r="E181" i="1"/>
  <c r="F181" i="1"/>
  <c r="G181" i="1"/>
  <c r="H181" i="1"/>
  <c r="I181" i="1"/>
  <c r="J181" i="1"/>
  <c r="K181" i="1"/>
  <c r="L181" i="1"/>
  <c r="M181" i="1"/>
  <c r="N181" i="1"/>
  <c r="O181" i="1"/>
  <c r="C181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C174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C166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C165" i="1"/>
  <c r="O163" i="1"/>
  <c r="N163" i="1"/>
  <c r="D163" i="1"/>
  <c r="E163" i="1"/>
  <c r="F163" i="1"/>
  <c r="G163" i="1"/>
  <c r="H163" i="1"/>
  <c r="I163" i="1"/>
  <c r="J163" i="1"/>
  <c r="K163" i="1"/>
  <c r="L163" i="1"/>
  <c r="M163" i="1"/>
  <c r="C163" i="1"/>
  <c r="G155" i="1"/>
  <c r="N155" i="1"/>
  <c r="M155" i="1"/>
  <c r="L155" i="1"/>
  <c r="K155" i="1"/>
  <c r="J155" i="1"/>
  <c r="I155" i="1"/>
  <c r="H155" i="1"/>
  <c r="F155" i="1"/>
  <c r="E155" i="1"/>
  <c r="D155" i="1"/>
  <c r="C155" i="1"/>
  <c r="H153" i="1"/>
  <c r="N153" i="1"/>
  <c r="M153" i="1"/>
  <c r="L153" i="1"/>
  <c r="K153" i="1"/>
  <c r="J153" i="1"/>
  <c r="I153" i="1"/>
  <c r="G153" i="1"/>
  <c r="F153" i="1"/>
  <c r="E153" i="1"/>
  <c r="D153" i="1"/>
  <c r="C153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C139" i="1"/>
  <c r="N139" i="1"/>
  <c r="M139" i="1"/>
  <c r="L139" i="1"/>
  <c r="K139" i="1"/>
  <c r="J139" i="1"/>
  <c r="I139" i="1"/>
  <c r="H139" i="1"/>
  <c r="G139" i="1"/>
  <c r="F139" i="1"/>
  <c r="E139" i="1"/>
  <c r="D139" i="1"/>
  <c r="C137" i="1"/>
  <c r="N137" i="1"/>
  <c r="M137" i="1"/>
  <c r="L137" i="1"/>
  <c r="K137" i="1"/>
  <c r="J137" i="1"/>
  <c r="I137" i="1"/>
  <c r="H137" i="1"/>
  <c r="G137" i="1"/>
  <c r="F137" i="1"/>
  <c r="E137" i="1"/>
  <c r="D137" i="1"/>
  <c r="C135" i="1"/>
  <c r="N135" i="1"/>
  <c r="M135" i="1"/>
  <c r="L135" i="1"/>
  <c r="K135" i="1"/>
  <c r="J135" i="1"/>
  <c r="I135" i="1"/>
  <c r="H135" i="1"/>
  <c r="G135" i="1"/>
  <c r="F135" i="1"/>
  <c r="E135" i="1"/>
  <c r="D135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J104" i="1"/>
  <c r="N104" i="1"/>
  <c r="M104" i="1"/>
  <c r="L104" i="1"/>
  <c r="K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D95" i="1"/>
  <c r="E95" i="1"/>
  <c r="F95" i="1"/>
  <c r="G95" i="1"/>
  <c r="H95" i="1"/>
  <c r="I95" i="1"/>
  <c r="J95" i="1"/>
  <c r="K95" i="1"/>
  <c r="L95" i="1"/>
  <c r="M95" i="1"/>
  <c r="N95" i="1"/>
  <c r="C95" i="1"/>
  <c r="O41" i="1"/>
  <c r="O45" i="1"/>
  <c r="O49" i="1"/>
  <c r="O53" i="1"/>
  <c r="F53" i="1"/>
  <c r="N53" i="1"/>
  <c r="M53" i="1"/>
  <c r="L53" i="1"/>
  <c r="K53" i="1"/>
  <c r="J53" i="1"/>
  <c r="I53" i="1"/>
  <c r="H53" i="1"/>
  <c r="G53" i="1"/>
  <c r="E53" i="1"/>
  <c r="D53" i="1"/>
  <c r="C53" i="1"/>
  <c r="N49" i="1"/>
  <c r="M49" i="1"/>
  <c r="L49" i="1"/>
  <c r="K49" i="1"/>
  <c r="J49" i="1"/>
  <c r="I49" i="1"/>
  <c r="H49" i="1"/>
  <c r="G49" i="1"/>
  <c r="F49" i="1"/>
  <c r="E49" i="1"/>
  <c r="D49" i="1"/>
  <c r="C49" i="1"/>
  <c r="N45" i="1"/>
  <c r="M45" i="1"/>
  <c r="L45" i="1"/>
  <c r="K45" i="1"/>
  <c r="J45" i="1"/>
  <c r="I45" i="1"/>
  <c r="H45" i="1"/>
  <c r="G45" i="1"/>
  <c r="F45" i="1"/>
  <c r="E45" i="1"/>
  <c r="D45" i="1"/>
  <c r="C45" i="1"/>
  <c r="D41" i="1"/>
  <c r="E41" i="1"/>
  <c r="F41" i="1"/>
  <c r="G41" i="1"/>
  <c r="H41" i="1"/>
  <c r="I41" i="1"/>
  <c r="J41" i="1"/>
  <c r="K41" i="1"/>
  <c r="L41" i="1"/>
  <c r="M41" i="1"/>
  <c r="N41" i="1"/>
  <c r="C41" i="1"/>
  <c r="D35" i="1"/>
  <c r="E35" i="1"/>
  <c r="F35" i="1"/>
  <c r="G35" i="1"/>
  <c r="H35" i="1"/>
  <c r="I35" i="1"/>
  <c r="J35" i="1"/>
  <c r="K35" i="1"/>
  <c r="L35" i="1"/>
  <c r="M35" i="1"/>
  <c r="N35" i="1"/>
  <c r="C35" i="1"/>
  <c r="C31" i="1"/>
  <c r="D30" i="1"/>
  <c r="E30" i="1"/>
  <c r="F30" i="1"/>
  <c r="G30" i="1"/>
  <c r="H30" i="1"/>
  <c r="I30" i="1"/>
  <c r="J30" i="1"/>
  <c r="K30" i="1"/>
  <c r="L30" i="1"/>
  <c r="M30" i="1"/>
  <c r="N30" i="1"/>
  <c r="C30" i="1"/>
  <c r="F31" i="1"/>
  <c r="G31" i="1"/>
  <c r="H31" i="1"/>
  <c r="I31" i="1"/>
  <c r="J31" i="1"/>
  <c r="K31" i="1"/>
  <c r="L31" i="1"/>
  <c r="M31" i="1"/>
  <c r="N31" i="1"/>
  <c r="D31" i="1"/>
  <c r="E31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0" i="1"/>
  <c r="M10" i="1"/>
  <c r="L10" i="1"/>
  <c r="K10" i="1"/>
  <c r="J10" i="1"/>
  <c r="I10" i="1"/>
  <c r="H10" i="1"/>
  <c r="G10" i="1"/>
  <c r="F10" i="1"/>
  <c r="E10" i="1"/>
  <c r="D10" i="1"/>
  <c r="C10" i="1"/>
  <c r="O126" i="1"/>
  <c r="O52" i="1"/>
  <c r="O51" i="1"/>
  <c r="O48" i="1"/>
  <c r="O47" i="1"/>
  <c r="O44" i="1"/>
  <c r="O43" i="1"/>
  <c r="O40" i="1"/>
  <c r="O39" i="1"/>
  <c r="O29" i="1"/>
  <c r="O192" i="1"/>
  <c r="O191" i="1"/>
  <c r="O188" i="1"/>
  <c r="O189" i="1"/>
  <c r="O187" i="1"/>
  <c r="O180" i="1"/>
  <c r="O179" i="1"/>
  <c r="O178" i="1"/>
  <c r="O177" i="1"/>
  <c r="O173" i="1"/>
  <c r="O172" i="1"/>
  <c r="O171" i="1"/>
  <c r="O170" i="1"/>
  <c r="O133" i="1"/>
  <c r="O57" i="1"/>
  <c r="O164" i="1"/>
  <c r="O162" i="1"/>
  <c r="O161" i="1"/>
  <c r="O160" i="1"/>
  <c r="O159" i="1"/>
  <c r="O154" i="1"/>
  <c r="O146" i="1"/>
  <c r="O148" i="1" s="1"/>
  <c r="O144" i="1"/>
  <c r="O138" i="1" l="1"/>
  <c r="O139" i="1" s="1"/>
  <c r="O136" i="1"/>
  <c r="O134" i="1"/>
  <c r="O135" i="1" s="1"/>
  <c r="O132" i="1"/>
  <c r="O152" i="1"/>
  <c r="O151" i="1"/>
  <c r="O143" i="1"/>
  <c r="O145" i="1" s="1"/>
  <c r="O155" i="1" l="1"/>
  <c r="O153" i="1"/>
  <c r="O137" i="1"/>
  <c r="O147" i="1"/>
  <c r="O123" i="1"/>
  <c r="O122" i="1"/>
  <c r="O120" i="1"/>
  <c r="O119" i="1"/>
  <c r="O115" i="1"/>
  <c r="O116" i="1" s="1"/>
  <c r="O112" i="1"/>
  <c r="O113" i="1" s="1"/>
  <c r="O111" i="1"/>
  <c r="O109" i="1"/>
  <c r="O108" i="1"/>
  <c r="O34" i="1"/>
  <c r="O35" i="1" s="1"/>
  <c r="O33" i="1"/>
  <c r="O26" i="1"/>
  <c r="O25" i="1"/>
  <c r="O19" i="1"/>
  <c r="O15" i="1"/>
  <c r="O14" i="1"/>
  <c r="O102" i="1"/>
  <c r="O100" i="1"/>
  <c r="O96" i="1"/>
  <c r="O94" i="1"/>
  <c r="O95" i="1" s="1"/>
  <c r="O92" i="1"/>
  <c r="O91" i="1"/>
  <c r="O90" i="1"/>
  <c r="O89" i="1"/>
  <c r="O88" i="1"/>
  <c r="O87" i="1"/>
  <c r="O86" i="1"/>
  <c r="O85" i="1"/>
  <c r="O83" i="1"/>
  <c r="O82" i="1"/>
  <c r="O81" i="1"/>
  <c r="O80" i="1"/>
  <c r="O79" i="1"/>
  <c r="O78" i="1"/>
  <c r="O77" i="1"/>
  <c r="O76" i="1"/>
  <c r="O74" i="1"/>
  <c r="O73" i="1"/>
  <c r="O72" i="1"/>
  <c r="O70" i="1"/>
  <c r="O69" i="1"/>
  <c r="O68" i="1"/>
  <c r="O64" i="1"/>
  <c r="O63" i="1"/>
  <c r="O62" i="1"/>
  <c r="O61" i="1"/>
  <c r="O9" i="1"/>
  <c r="O8" i="1"/>
  <c r="O104" i="1" l="1"/>
  <c r="O103" i="1"/>
  <c r="O127" i="1"/>
  <c r="O124" i="1"/>
  <c r="O125" i="1"/>
  <c r="O121" i="1"/>
  <c r="O128" i="1"/>
  <c r="O10" i="1"/>
  <c r="O17" i="1"/>
  <c r="O31" i="1"/>
  <c r="O16" i="1"/>
  <c r="O27" i="1"/>
  <c r="O30" i="1"/>
  <c r="O97" i="1"/>
  <c r="O98" i="1"/>
  <c r="O101" i="1"/>
  <c r="O65" i="1"/>
  <c r="O117" i="1"/>
  <c r="O114" i="1"/>
  <c r="O110" i="1"/>
  <c r="O20" i="1"/>
  <c r="O23" i="1" s="1"/>
  <c r="O28" i="1" l="1"/>
  <c r="O22" i="1"/>
  <c r="O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土山勇人</author>
    <author/>
  </authors>
  <commentList>
    <comment ref="B12" authorId="0" shapeId="0" xr:uid="{FF5F0B8E-3242-418D-ABFC-0D3D65674918}">
      <text>
        <r>
          <rPr>
            <sz val="9"/>
            <color indexed="81"/>
            <rFont val="MS P ゴシック"/>
            <family val="3"/>
            <charset val="128"/>
          </rPr>
          <t>リードを獲得した月に、それ以降のプロセス（商談や受注）数値を紐づけることがポイントです（SFAの機能を使うと簡単に抽出可能）</t>
        </r>
      </text>
    </comment>
    <comment ref="B75" authorId="1" shapeId="0" xr:uid="{00000000-0006-0000-0000-000002000000}">
      <text>
        <r>
          <rPr>
            <sz val="10"/>
            <color rgb="FF000000"/>
            <rFont val="ＭＳ Ｐゴシック"/>
            <family val="3"/>
            <charset val="128"/>
          </rPr>
          <t>解析ツールの設定に応じて項目を変更ください。</t>
        </r>
      </text>
    </comment>
  </commentList>
</comments>
</file>

<file path=xl/sharedStrings.xml><?xml version="1.0" encoding="utf-8"?>
<sst xmlns="http://schemas.openxmlformats.org/spreadsheetml/2006/main" count="555" uniqueCount="141">
  <si>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</si>
  <si>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</si>
  <si>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</si>
  <si>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</si>
  <si>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</si>
  <si>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</si>
  <si>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</si>
  <si>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</si>
  <si>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</si>
  <si>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</si>
  <si>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</si>
  <si>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</si>
  <si>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</si>
  <si>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予算管理</t>
  </si>
  <si>
    <t>予算</t>
  </si>
  <si>
    <t>アクセス解析</t>
  </si>
  <si>
    <t>基本データ</t>
  </si>
  <si>
    <t>PV数</t>
  </si>
  <si>
    <t>UU数</t>
  </si>
  <si>
    <t>新規ユーザー数</t>
  </si>
  <si>
    <t>セッション数</t>
  </si>
  <si>
    <t>ページ/セッション</t>
  </si>
  <si>
    <t>直帰率</t>
  </si>
  <si>
    <t>デバイス別（流入数）</t>
  </si>
  <si>
    <t>desktop</t>
  </si>
  <si>
    <t>mobile</t>
  </si>
  <si>
    <t>tablet</t>
  </si>
  <si>
    <t>デバイス別（CV数）</t>
  </si>
  <si>
    <t>チャネル別（流入数）</t>
  </si>
  <si>
    <t>Display</t>
  </si>
  <si>
    <t>Referral</t>
  </si>
  <si>
    <t>Social</t>
  </si>
  <si>
    <t>Email</t>
  </si>
  <si>
    <t>Direct</t>
  </si>
  <si>
    <t>Other</t>
  </si>
  <si>
    <t>チャネル別（CV数）</t>
  </si>
  <si>
    <t>コンバージョン（資料請求）</t>
  </si>
  <si>
    <t>フォーム到達数</t>
  </si>
  <si>
    <t>フォーム到達率</t>
  </si>
  <si>
    <t>CV数</t>
  </si>
  <si>
    <t>フォーム完了率</t>
  </si>
  <si>
    <t>コンバージョン（問い合わせ）</t>
  </si>
  <si>
    <t>リード獲得</t>
  </si>
  <si>
    <t>目標数</t>
  </si>
  <si>
    <t>リード獲得数</t>
  </si>
  <si>
    <t>達成率</t>
  </si>
  <si>
    <t>リード獲得単価</t>
  </si>
  <si>
    <t>商談獲得</t>
  </si>
  <si>
    <t>商談獲得数</t>
  </si>
  <si>
    <t>商談化率</t>
  </si>
  <si>
    <t>商談獲得単価</t>
  </si>
  <si>
    <t>受注獲得数</t>
  </si>
  <si>
    <t>受注率</t>
  </si>
  <si>
    <t>受注獲得単価</t>
  </si>
  <si>
    <t>健全性指標</t>
  </si>
  <si>
    <t>CAC（顧客獲得コスト）</t>
  </si>
  <si>
    <t>想定平均LTV（顧客生涯価値）</t>
  </si>
  <si>
    <t>ユニットエコノミクス</t>
  </si>
  <si>
    <t>広告データ</t>
  </si>
  <si>
    <t>Google広告</t>
  </si>
  <si>
    <t>表示回数</t>
  </si>
  <si>
    <t>クリック数</t>
  </si>
  <si>
    <t>CPC</t>
  </si>
  <si>
    <t>Facebook広告</t>
  </si>
  <si>
    <t>予算管理</t>
    <rPh sb="0" eb="3">
      <t>ヨサn</t>
    </rPh>
    <phoneticPr fontId="1"/>
  </si>
  <si>
    <t>販売プロセス</t>
    <rPh sb="0" eb="2">
      <t>ハンバイ</t>
    </rPh>
    <phoneticPr fontId="1"/>
  </si>
  <si>
    <t>CV率</t>
    <rPh sb="2" eb="3">
      <t>リツ</t>
    </rPh>
    <phoneticPr fontId="1"/>
  </si>
  <si>
    <t>出席者数</t>
    <rPh sb="0" eb="3">
      <t>シュッセキシャ</t>
    </rPh>
    <rPh sb="3" eb="4">
      <t>スウ</t>
    </rPh>
    <phoneticPr fontId="1"/>
  </si>
  <si>
    <t>出席率</t>
    <rPh sb="0" eb="2">
      <t>シュッセキ</t>
    </rPh>
    <rPh sb="2" eb="3">
      <t>リツ</t>
    </rPh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</si>
  <si>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</si>
  <si>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セミナー</t>
    <phoneticPr fontId="1"/>
  </si>
  <si>
    <t>展示会</t>
    <rPh sb="0" eb="3">
      <t>テンジカイ</t>
    </rPh>
    <phoneticPr fontId="1"/>
  </si>
  <si>
    <t>名刺獲得数</t>
    <rPh sb="0" eb="2">
      <t>メイシ</t>
    </rPh>
    <rPh sb="2" eb="5">
      <t>カクトクスウ</t>
    </rPh>
    <phoneticPr fontId="1"/>
  </si>
  <si>
    <t>メルマガ</t>
    <phoneticPr fontId="1"/>
  </si>
  <si>
    <t>配信数</t>
    <rPh sb="0" eb="2">
      <t>ハイシン</t>
    </rPh>
    <rPh sb="2" eb="3">
      <t>スウ</t>
    </rPh>
    <phoneticPr fontId="1"/>
  </si>
  <si>
    <t>開封数</t>
    <rPh sb="0" eb="2">
      <t>カイフウ</t>
    </rPh>
    <rPh sb="2" eb="3">
      <t>スウ</t>
    </rPh>
    <phoneticPr fontId="1"/>
  </si>
  <si>
    <t>クリック数</t>
    <rPh sb="4" eb="5">
      <t>スウ</t>
    </rPh>
    <phoneticPr fontId="1"/>
  </si>
  <si>
    <t>CV数</t>
    <rPh sb="2" eb="3">
      <t>スウ</t>
    </rPh>
    <phoneticPr fontId="1"/>
  </si>
  <si>
    <t>コスト</t>
    <phoneticPr fontId="1"/>
  </si>
  <si>
    <t>名刺獲得単価</t>
    <rPh sb="0" eb="2">
      <t>メイシ</t>
    </rPh>
    <rPh sb="2" eb="4">
      <t>カクトク</t>
    </rPh>
    <rPh sb="4" eb="6">
      <t>タンカ</t>
    </rPh>
    <phoneticPr fontId="1"/>
  </si>
  <si>
    <t>商談獲得数</t>
    <rPh sb="0" eb="2">
      <t>ショウダン</t>
    </rPh>
    <rPh sb="2" eb="4">
      <t>カクトク</t>
    </rPh>
    <rPh sb="4" eb="5">
      <t>スウ</t>
    </rPh>
    <phoneticPr fontId="1"/>
  </si>
  <si>
    <t>商談獲得単価</t>
    <rPh sb="0" eb="2">
      <t>ショウダン</t>
    </rPh>
    <rPh sb="2" eb="4">
      <t>カクトク</t>
    </rPh>
    <rPh sb="4" eb="6">
      <t>タンカ</t>
    </rPh>
    <phoneticPr fontId="1"/>
  </si>
  <si>
    <t>商談獲得率</t>
    <rPh sb="0" eb="4">
      <t>ショウダンカクトク</t>
    </rPh>
    <rPh sb="4" eb="5">
      <t>リツ</t>
    </rPh>
    <phoneticPr fontId="1"/>
  </si>
  <si>
    <t>商談獲得数</t>
    <rPh sb="0" eb="2">
      <t>ショウダン</t>
    </rPh>
    <rPh sb="2" eb="5">
      <t>カクトクスウ</t>
    </rPh>
    <phoneticPr fontId="1"/>
  </si>
  <si>
    <t>商談獲得率</t>
    <rPh sb="0" eb="2">
      <t>ショウダン</t>
    </rPh>
    <rPh sb="2" eb="4">
      <t>カクトク</t>
    </rPh>
    <rPh sb="4" eb="5">
      <t>リツ</t>
    </rPh>
    <phoneticPr fontId="1"/>
  </si>
  <si>
    <t>メール配信結果</t>
    <rPh sb="3" eb="5">
      <t>ハイシン</t>
    </rPh>
    <rPh sb="5" eb="7">
      <t>ケッカ</t>
    </rPh>
    <phoneticPr fontId="1"/>
  </si>
  <si>
    <t>イベント・セミナー結果</t>
    <rPh sb="9" eb="11">
      <t>ケッカ</t>
    </rPh>
    <phoneticPr fontId="1"/>
  </si>
  <si>
    <t>S A I R U</t>
    <phoneticPr fontId="1"/>
  </si>
  <si>
    <t>受注獲得</t>
    <phoneticPr fontId="1"/>
  </si>
  <si>
    <t>CV数</t>
    <phoneticPr fontId="1"/>
  </si>
  <si>
    <t>利用コスト</t>
    <rPh sb="0" eb="2">
      <t>リヨウ</t>
    </rPh>
    <phoneticPr fontId="1"/>
  </si>
  <si>
    <t>予算利用率</t>
    <rPh sb="2" eb="4">
      <t>リヨウ</t>
    </rPh>
    <phoneticPr fontId="1"/>
  </si>
  <si>
    <t>送付数</t>
    <rPh sb="0" eb="2">
      <t>ソウフ</t>
    </rPh>
    <rPh sb="2" eb="3">
      <t>スウ</t>
    </rPh>
    <phoneticPr fontId="1"/>
  </si>
  <si>
    <t>手紙・DM結果</t>
    <rPh sb="5" eb="7">
      <t>ケッカ</t>
    </rPh>
    <phoneticPr fontId="1"/>
  </si>
  <si>
    <t>送付成功数</t>
    <rPh sb="0" eb="2">
      <t>ソウフ</t>
    </rPh>
    <rPh sb="2" eb="5">
      <t>セイコウスウ</t>
    </rPh>
    <phoneticPr fontId="1"/>
  </si>
  <si>
    <t>反応数</t>
    <rPh sb="0" eb="3">
      <t>ハンノウスウ</t>
    </rPh>
    <phoneticPr fontId="1"/>
  </si>
  <si>
    <t>反応率</t>
    <rPh sb="0" eb="3">
      <t>ハンノウリツ</t>
    </rPh>
    <phoneticPr fontId="1"/>
  </si>
  <si>
    <t>手紙・DM</t>
    <rPh sb="0" eb="2">
      <t>テガミ</t>
    </rPh>
    <phoneticPr fontId="1"/>
  </si>
  <si>
    <t>SNSアカウントデータ</t>
    <phoneticPr fontId="1"/>
  </si>
  <si>
    <t>Facebook</t>
    <phoneticPr fontId="1"/>
  </si>
  <si>
    <t>フォロワー数</t>
    <rPh sb="5" eb="6">
      <t>スウ</t>
    </rPh>
    <phoneticPr fontId="1"/>
  </si>
  <si>
    <t>インプレッション数</t>
    <rPh sb="8" eb="9">
      <t>スウ</t>
    </rPh>
    <phoneticPr fontId="1"/>
  </si>
  <si>
    <t>エンゲージメント数</t>
    <rPh sb="8" eb="9">
      <t>スウ</t>
    </rPh>
    <phoneticPr fontId="1"/>
  </si>
  <si>
    <t>投稿数</t>
    <rPh sb="0" eb="3">
      <t>トウコウスウ</t>
    </rPh>
    <phoneticPr fontId="1"/>
  </si>
  <si>
    <t>エンゲージメント率</t>
    <rPh sb="8" eb="9">
      <t>リツ</t>
    </rPh>
    <phoneticPr fontId="1"/>
  </si>
  <si>
    <t>Twitter</t>
    <phoneticPr fontId="1"/>
  </si>
  <si>
    <t>リーチ数</t>
    <rPh sb="3" eb="4">
      <t>スウ</t>
    </rPh>
    <phoneticPr fontId="1"/>
  </si>
  <si>
    <t>指名検索数</t>
    <rPh sb="0" eb="5">
      <t>シメイケンサクスウ</t>
    </rPh>
    <phoneticPr fontId="1"/>
  </si>
  <si>
    <t>対象キーワード：〇〇〇〇〇</t>
    <rPh sb="0" eb="2">
      <t>タイショウ</t>
    </rPh>
    <phoneticPr fontId="1"/>
  </si>
  <si>
    <t>保有リード数</t>
    <rPh sb="0" eb="2">
      <t>ホユウ</t>
    </rPh>
    <rPh sb="5" eb="6">
      <t>スウ</t>
    </rPh>
    <phoneticPr fontId="1"/>
  </si>
  <si>
    <t>マーケティング活動履歴</t>
    <rPh sb="7" eb="9">
      <t>カツドウ</t>
    </rPh>
    <rPh sb="9" eb="11">
      <t>リレキ</t>
    </rPh>
    <phoneticPr fontId="1"/>
  </si>
  <si>
    <t>トピックス</t>
    <phoneticPr fontId="1"/>
  </si>
  <si>
    <t>重要トピックス</t>
    <rPh sb="0" eb="2">
      <t>ジュウヨウ</t>
    </rPh>
    <phoneticPr fontId="1"/>
  </si>
  <si>
    <t>・新機能
・提携発表
・広告開始</t>
    <rPh sb="1" eb="4">
      <t>シンキノウ</t>
    </rPh>
    <rPh sb="6" eb="8">
      <t>テイケイ</t>
    </rPh>
    <rPh sb="8" eb="10">
      <t>ハッピョウ</t>
    </rPh>
    <rPh sb="12" eb="14">
      <t>コウコク</t>
    </rPh>
    <rPh sb="14" eb="16">
      <t>カイシ</t>
    </rPh>
    <phoneticPr fontId="1"/>
  </si>
  <si>
    <t>-</t>
    <phoneticPr fontId="1"/>
  </si>
  <si>
    <t>コンテンツ公開数</t>
    <rPh sb="5" eb="8">
      <t>コウカイスウ</t>
    </rPh>
    <phoneticPr fontId="1"/>
  </si>
  <si>
    <t>ブログ</t>
    <phoneticPr fontId="1"/>
  </si>
  <si>
    <t>導入事例</t>
    <rPh sb="0" eb="4">
      <t>ドウニュウジレイ</t>
    </rPh>
    <phoneticPr fontId="1"/>
  </si>
  <si>
    <t>お役立ち資料</t>
    <rPh sb="1" eb="3">
      <t>ヤクダ</t>
    </rPh>
    <rPh sb="4" eb="6">
      <t>シリョウ</t>
    </rPh>
    <phoneticPr fontId="1"/>
  </si>
  <si>
    <t>イベント・セミナー開催数</t>
    <rPh sb="9" eb="11">
      <t>カイサイ</t>
    </rPh>
    <rPh sb="11" eb="12">
      <t>スウ</t>
    </rPh>
    <phoneticPr fontId="1"/>
  </si>
  <si>
    <t>イベント</t>
    <phoneticPr fontId="1"/>
  </si>
  <si>
    <t>受注金額合計</t>
    <rPh sb="0" eb="2">
      <t>ジュチュウ</t>
    </rPh>
    <rPh sb="2" eb="4">
      <t>キンガク</t>
    </rPh>
    <rPh sb="4" eb="6">
      <t>ゴウケイ</t>
    </rPh>
    <phoneticPr fontId="1"/>
  </si>
  <si>
    <t>平均受注単価</t>
    <rPh sb="0" eb="2">
      <t>ヘイキン</t>
    </rPh>
    <rPh sb="2" eb="4">
      <t>ジュチュウ</t>
    </rPh>
    <rPh sb="4" eb="6">
      <t>タンカ</t>
    </rPh>
    <phoneticPr fontId="1"/>
  </si>
  <si>
    <t>リード獲得経路</t>
    <rPh sb="3" eb="5">
      <t>カクトク</t>
    </rPh>
    <rPh sb="5" eb="7">
      <t>ケイロ</t>
    </rPh>
    <phoneticPr fontId="1"/>
  </si>
  <si>
    <t>サービスサイト</t>
    <phoneticPr fontId="1"/>
  </si>
  <si>
    <t>ペイドメディア</t>
    <phoneticPr fontId="1"/>
  </si>
  <si>
    <t>Organic Search</t>
    <phoneticPr fontId="1"/>
  </si>
  <si>
    <t>Paid Search</t>
    <phoneticPr fontId="1"/>
  </si>
  <si>
    <t>利用コスト</t>
    <phoneticPr fontId="1"/>
  </si>
  <si>
    <t>予算利用率</t>
    <phoneticPr fontId="1"/>
  </si>
  <si>
    <t>BtoBマーケティングのKPI管理シート</t>
    <phoneticPr fontId="1"/>
  </si>
  <si>
    <t>BtoBマーケティングの主要KPIをまとめたシートです。ボトルネックの発見や、改善策の立案につながります。</t>
    <phoneticPr fontId="1"/>
  </si>
  <si>
    <r>
      <t>CTR　</t>
    </r>
    <r>
      <rPr>
        <sz val="9"/>
        <color rgb="FF000000"/>
        <rFont val="游ゴシック"/>
        <family val="2"/>
      </rPr>
      <t>※2%以上が基準値</t>
    </r>
    <rPh sb="7" eb="9">
      <t>イジョウ</t>
    </rPh>
    <rPh sb="10" eb="13">
      <t>キジュンチ</t>
    </rPh>
    <phoneticPr fontId="1"/>
  </si>
  <si>
    <r>
      <t>CV率　</t>
    </r>
    <r>
      <rPr>
        <sz val="9"/>
        <color theme="7"/>
        <rFont val="游ゴシック"/>
        <family val="2"/>
      </rPr>
      <t>※1%以上が基準値</t>
    </r>
    <rPh sb="2" eb="3">
      <t>リツ</t>
    </rPh>
    <rPh sb="7" eb="9">
      <t>イジョウ</t>
    </rPh>
    <rPh sb="10" eb="13">
      <t>キジュンチ</t>
    </rPh>
    <phoneticPr fontId="1"/>
  </si>
  <si>
    <r>
      <t>CPA　</t>
    </r>
    <r>
      <rPr>
        <sz val="9"/>
        <color rgb="FF000000"/>
        <rFont val="游ゴシック"/>
        <family val="2"/>
      </rPr>
      <t>※1～3万円程度が基準値</t>
    </r>
    <rPh sb="8" eb="10">
      <t>マンエン</t>
    </rPh>
    <rPh sb="10" eb="12">
      <t>テイド</t>
    </rPh>
    <rPh sb="13" eb="16">
      <t>キジュンチ</t>
    </rPh>
    <phoneticPr fontId="1"/>
  </si>
  <si>
    <r>
      <t>CTR　</t>
    </r>
    <r>
      <rPr>
        <sz val="9"/>
        <color rgb="FF000000"/>
        <rFont val="游ゴシック"/>
        <family val="2"/>
      </rPr>
      <t>※1～2%が基準値</t>
    </r>
    <rPh sb="10" eb="13">
      <t>キジュンチ</t>
    </rPh>
    <phoneticPr fontId="1"/>
  </si>
  <si>
    <r>
      <t>CV率　</t>
    </r>
    <r>
      <rPr>
        <sz val="9"/>
        <color theme="7"/>
        <rFont val="游ゴシック"/>
        <family val="2"/>
      </rPr>
      <t>※1～8%程度と幅が広い</t>
    </r>
    <rPh sb="2" eb="3">
      <t>リツ</t>
    </rPh>
    <rPh sb="9" eb="11">
      <t>テイド</t>
    </rPh>
    <rPh sb="12" eb="13">
      <t>ハバ</t>
    </rPh>
    <rPh sb="14" eb="15">
      <t>ヒロ</t>
    </rPh>
    <phoneticPr fontId="1"/>
  </si>
  <si>
    <r>
      <t>CPA　</t>
    </r>
    <r>
      <rPr>
        <sz val="9"/>
        <color rgb="FF000000"/>
        <rFont val="游ゴシック"/>
        <family val="2"/>
      </rPr>
      <t>※2,000～30,000円程度と幅が広い</t>
    </r>
    <rPh sb="17" eb="18">
      <t>エン</t>
    </rPh>
    <rPh sb="18" eb="20">
      <t>テイド</t>
    </rPh>
    <rPh sb="21" eb="22">
      <t>ハバ</t>
    </rPh>
    <rPh sb="23" eb="24">
      <t>ヒロ</t>
    </rPh>
    <phoneticPr fontId="1"/>
  </si>
  <si>
    <r>
      <t>開封率　</t>
    </r>
    <r>
      <rPr>
        <sz val="9"/>
        <color rgb="FF000000"/>
        <rFont val="游ゴシック"/>
        <family val="2"/>
      </rPr>
      <t>※15%以上が基準値</t>
    </r>
    <rPh sb="0" eb="2">
      <t>カイフウ</t>
    </rPh>
    <rPh sb="2" eb="3">
      <t>リツ</t>
    </rPh>
    <rPh sb="8" eb="10">
      <t>イジョウ</t>
    </rPh>
    <rPh sb="11" eb="14">
      <t>キジュンチ</t>
    </rPh>
    <phoneticPr fontId="1"/>
  </si>
  <si>
    <r>
      <t>CTR　</t>
    </r>
    <r>
      <rPr>
        <sz val="9"/>
        <color theme="7"/>
        <rFont val="游ゴシック"/>
        <family val="2"/>
      </rPr>
      <t>※1.5%以上が基準値</t>
    </r>
    <rPh sb="12" eb="15">
      <t>キジュンチ</t>
    </rPh>
    <phoneticPr fontId="1"/>
  </si>
  <si>
    <r>
      <t>商談獲得率　</t>
    </r>
    <r>
      <rPr>
        <sz val="9"/>
        <color rgb="FF000000"/>
        <rFont val="游ゴシック"/>
        <family val="2"/>
      </rPr>
      <t>※1～5%が基準値</t>
    </r>
    <rPh sb="0" eb="4">
      <t>ショウダンカクトク</t>
    </rPh>
    <rPh sb="4" eb="5">
      <t>リツ</t>
    </rPh>
    <rPh sb="12" eb="15">
      <t>キジュンチ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</si>
</sst>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"/>
    <numFmt numFmtId="177" formatCode="0.0%"/>
    <numFmt numFmtId="178" formatCode="#,##0.0"/>
  </numFmts>
  <fonts count="32">
    <font>
      <sz val="10"/>
      <color rgb="FF000000"/>
      <name val="Arial"/>
    </font>
    <font>
      <sz val="6"/>
      <name val="ＭＳ Ｐゴシック"/>
      <family val="3"/>
      <charset val="128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MS P 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b/>
      <sz val="14"/>
      <color theme="1"/>
      <name val="游ゴシック"/>
      <family val="2"/>
      <charset val="128"/>
    </font>
    <font>
      <b/>
      <sz val="20"/>
      <color theme="1"/>
      <name val="游ゴシック"/>
      <family val="2"/>
    </font>
    <font>
      <sz val="10"/>
      <color theme="1"/>
      <name val="游ゴシック"/>
      <family val="2"/>
    </font>
    <font>
      <sz val="10"/>
      <color rgb="FF000000"/>
      <name val="游ゴシック"/>
      <family val="2"/>
    </font>
    <font>
      <sz val="12"/>
      <color theme="1"/>
      <name val="游ゴシック"/>
      <family val="2"/>
    </font>
    <font>
      <sz val="12"/>
      <color rgb="FF000000"/>
      <name val="游ゴシック"/>
      <family val="2"/>
    </font>
    <font>
      <sz val="12"/>
      <color theme="7"/>
      <name val="游ゴシック"/>
      <family val="2"/>
    </font>
    <font>
      <b/>
      <sz val="14"/>
      <color theme="1"/>
      <name val="游ゴシック"/>
      <family val="2"/>
    </font>
    <font>
      <sz val="14"/>
      <color rgb="FF000000"/>
      <name val="游ゴシック"/>
      <family val="2"/>
    </font>
    <font>
      <b/>
      <sz val="12"/>
      <color theme="0"/>
      <name val="游ゴシック"/>
      <family val="2"/>
    </font>
    <font>
      <b/>
      <sz val="12"/>
      <color rgb="FFFFFFFF"/>
      <name val="游ゴシック"/>
      <family val="2"/>
    </font>
    <font>
      <b/>
      <sz val="12"/>
      <color theme="7"/>
      <name val="游ゴシック"/>
      <family val="2"/>
    </font>
    <font>
      <b/>
      <sz val="14"/>
      <color rgb="FFFFFFFF"/>
      <name val="游ゴシック"/>
      <family val="2"/>
    </font>
    <font>
      <sz val="14"/>
      <color theme="1"/>
      <name val="游ゴシック"/>
      <family val="2"/>
    </font>
    <font>
      <sz val="12"/>
      <color rgb="FFFF0000"/>
      <name val="游ゴシック"/>
      <family val="2"/>
    </font>
    <font>
      <b/>
      <sz val="12"/>
      <color rgb="FF000000"/>
      <name val="游ゴシック"/>
      <family val="2"/>
    </font>
    <font>
      <b/>
      <sz val="12"/>
      <name val="游ゴシック"/>
      <family val="2"/>
    </font>
    <font>
      <b/>
      <sz val="14"/>
      <color theme="0"/>
      <name val="游ゴシック"/>
      <family val="2"/>
    </font>
    <font>
      <sz val="10"/>
      <name val="游ゴシック"/>
      <family val="2"/>
    </font>
    <font>
      <sz val="10"/>
      <color theme="7"/>
      <name val="游ゴシック"/>
      <family val="2"/>
    </font>
    <font>
      <b/>
      <sz val="14"/>
      <color rgb="FFFF0000"/>
      <name val="游ゴシック"/>
      <family val="2"/>
    </font>
    <font>
      <sz val="9"/>
      <color rgb="FF000000"/>
      <name val="游ゴシック"/>
      <family val="2"/>
    </font>
    <font>
      <sz val="9"/>
      <color theme="7"/>
      <name val="游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1B224C"/>
        <bgColor rgb="FF434343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 style="thin">
        <color theme="0"/>
      </right>
      <top style="thin">
        <color theme="1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7"/>
      </left>
      <right style="thin">
        <color theme="0"/>
      </right>
      <top/>
      <bottom/>
      <diagonal/>
    </border>
    <border>
      <left style="thin">
        <color theme="7"/>
      </left>
      <right style="thin">
        <color theme="0"/>
      </right>
      <top style="thin">
        <color theme="7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9" fontId="15" fillId="0" borderId="4" xfId="0" applyNumberFormat="1" applyFont="1" applyBorder="1" applyAlignment="1">
      <alignment horizontal="right" vertical="center"/>
    </xf>
    <xf numFmtId="9" fontId="20" fillId="0" borderId="4" xfId="0" applyNumberFormat="1" applyFont="1" applyBorder="1" applyAlignment="1">
      <alignment horizontal="right" vertical="center"/>
    </xf>
    <xf numFmtId="9" fontId="14" fillId="0" borderId="0" xfId="0" applyNumberFormat="1" applyFont="1" applyAlignment="1">
      <alignment horizontal="right" vertical="center"/>
    </xf>
    <xf numFmtId="9" fontId="18" fillId="0" borderId="0" xfId="0" applyNumberFormat="1" applyFont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177" fontId="17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vertical="center"/>
    </xf>
    <xf numFmtId="9" fontId="23" fillId="0" borderId="4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24" fillId="0" borderId="4" xfId="0" applyNumberFormat="1" applyFont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right" vertical="center"/>
    </xf>
    <xf numFmtId="9" fontId="14" fillId="0" borderId="4" xfId="0" applyNumberFormat="1" applyFont="1" applyBorder="1" applyAlignment="1">
      <alignment horizontal="right" vertical="center"/>
    </xf>
    <xf numFmtId="9" fontId="24" fillId="0" borderId="4" xfId="0" applyNumberFormat="1" applyFont="1" applyBorder="1" applyAlignment="1">
      <alignment horizontal="right" vertical="center"/>
    </xf>
    <xf numFmtId="6" fontId="14" fillId="0" borderId="4" xfId="2" applyFont="1" applyBorder="1" applyAlignment="1">
      <alignment horizontal="right" vertical="center"/>
    </xf>
    <xf numFmtId="6" fontId="20" fillId="0" borderId="4" xfId="2" applyFont="1" applyFill="1" applyBorder="1" applyAlignment="1">
      <alignment horizontal="right" vertical="center"/>
    </xf>
    <xf numFmtId="6" fontId="24" fillId="0" borderId="4" xfId="2" applyFont="1" applyBorder="1" applyAlignment="1">
      <alignment horizontal="right" vertical="center"/>
    </xf>
    <xf numFmtId="178" fontId="23" fillId="0" borderId="4" xfId="0" applyNumberFormat="1" applyFont="1" applyBorder="1" applyAlignment="1">
      <alignment horizontal="right" vertical="center"/>
    </xf>
    <xf numFmtId="178" fontId="25" fillId="0" borderId="4" xfId="0" applyNumberFormat="1" applyFont="1" applyBorder="1" applyAlignment="1">
      <alignment horizontal="right" vertical="center"/>
    </xf>
    <xf numFmtId="9" fontId="25" fillId="0" borderId="4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178" fontId="23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9" fontId="26" fillId="0" borderId="0" xfId="0" applyNumberFormat="1" applyFont="1" applyAlignment="1">
      <alignment horizontal="right" vertical="center"/>
    </xf>
    <xf numFmtId="0" fontId="18" fillId="3" borderId="8" xfId="0" applyFont="1" applyFill="1" applyBorder="1" applyAlignment="1">
      <alignment horizontal="center" vertical="center"/>
    </xf>
    <xf numFmtId="3" fontId="15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8" fontId="25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4" fontId="20" fillId="0" borderId="4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7" fontId="20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78" fontId="29" fillId="0" borderId="0" xfId="0" applyNumberFormat="1" applyFont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7" fontId="14" fillId="0" borderId="4" xfId="0" applyNumberFormat="1" applyFont="1" applyBorder="1" applyAlignment="1">
      <alignment horizontal="right" vertical="center"/>
    </xf>
    <xf numFmtId="177" fontId="24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9" fontId="14" fillId="0" borderId="4" xfId="1" applyFont="1" applyBorder="1" applyAlignment="1">
      <alignment horizontal="right" vertical="center"/>
    </xf>
    <xf numFmtId="9" fontId="24" fillId="0" borderId="4" xfId="1" applyFont="1" applyBorder="1" applyAlignment="1">
      <alignment horizontal="right" vertical="center"/>
    </xf>
    <xf numFmtId="177" fontId="14" fillId="0" borderId="4" xfId="1" applyNumberFormat="1" applyFont="1" applyBorder="1" applyAlignment="1">
      <alignment horizontal="right" vertical="center"/>
    </xf>
    <xf numFmtId="177" fontId="24" fillId="0" borderId="4" xfId="1" applyNumberFormat="1" applyFont="1" applyBorder="1" applyAlignment="1">
      <alignment horizontal="right" vertical="center"/>
    </xf>
    <xf numFmtId="38" fontId="15" fillId="0" borderId="4" xfId="3" applyFont="1" applyBorder="1" applyAlignment="1">
      <alignment horizontal="right" vertical="center"/>
    </xf>
    <xf numFmtId="38" fontId="20" fillId="0" borderId="4" xfId="3" applyFont="1" applyFill="1" applyBorder="1" applyAlignment="1">
      <alignment horizontal="right" vertical="center"/>
    </xf>
    <xf numFmtId="9" fontId="15" fillId="0" borderId="4" xfId="1" applyFont="1" applyBorder="1" applyAlignment="1">
      <alignment horizontal="right" vertical="center"/>
    </xf>
    <xf numFmtId="9" fontId="20" fillId="0" borderId="4" xfId="1" applyFont="1" applyBorder="1" applyAlignment="1">
      <alignment horizontal="right" vertical="center"/>
    </xf>
    <xf numFmtId="38" fontId="28" fillId="0" borderId="4" xfId="3" applyFont="1" applyBorder="1" applyAlignment="1">
      <alignment horizontal="left" vertical="center" wrapText="1"/>
    </xf>
    <xf numFmtId="38" fontId="20" fillId="0" borderId="4" xfId="3" applyFont="1" applyFill="1" applyBorder="1" applyAlignment="1">
      <alignment horizontal="center" vertical="center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AIRU color2020">
      <a:dk1>
        <a:srgbClr val="1B224C"/>
      </a:dk1>
      <a:lt1>
        <a:srgbClr val="FFFFFF"/>
      </a:lt1>
      <a:dk2>
        <a:srgbClr val="1B224C"/>
      </a:dk2>
      <a:lt2>
        <a:srgbClr val="FFFFFF"/>
      </a:lt2>
      <a:accent1>
        <a:srgbClr val="1B224C"/>
      </a:accent1>
      <a:accent2>
        <a:srgbClr val="AA312D"/>
      </a:accent2>
      <a:accent3>
        <a:srgbClr val="AFAFAF"/>
      </a:accent3>
      <a:accent4>
        <a:srgbClr val="141400"/>
      </a:accent4>
      <a:accent5>
        <a:srgbClr val="00A9EF"/>
      </a:accent5>
      <a:accent6>
        <a:srgbClr val="00ACBA"/>
      </a:accent6>
      <a:hlink>
        <a:srgbClr val="0563C1"/>
      </a:hlink>
      <a:folHlink>
        <a:srgbClr val="00AC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A5AF"/>
    <outlinePr summaryBelow="0" summaryRight="0"/>
  </sheetPr>
  <dimension ref="B1:AI349"/>
  <sheetViews>
    <sheetView showGridLines="0" tabSelected="1" zoomScale="113" zoomScaleNormal="113" workbookViewId="0">
      <selection activeCell="J3" sqref="J3"/>
    </sheetView>
  </sheetViews>
  <sheetFormatPr defaultColWidth="14.453125" defaultRowHeight="15.75" customHeight="1"/>
  <cols>
    <col min="1" max="1" width="3.81640625" style="1" customWidth="1"/>
    <col min="2" max="2" width="30.81640625" style="2" customWidth="1"/>
    <col min="3" max="14" width="10.81640625" style="1" customWidth="1"/>
    <col min="15" max="15" width="14.6328125" style="1" bestFit="1" customWidth="1"/>
    <col min="16" max="16" width="3.81640625" style="1" customWidth="1"/>
    <col min="17" max="16384" width="14.453125" style="1"/>
  </cols>
  <sheetData>
    <row r="1" spans="2:35" s="4" customFormat="1" ht="20" customHeight="1">
      <c r="B1" s="3"/>
    </row>
    <row r="2" spans="2:35" s="4" customFormat="1" ht="20" customHeight="1">
      <c r="B2" s="5" t="s">
        <v>87</v>
      </c>
    </row>
    <row r="3" spans="2:35" s="8" customFormat="1" ht="35" customHeight="1">
      <c r="B3" s="6" t="s">
        <v>130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s="3" customFormat="1" ht="20">
      <c r="B4" s="9" t="s">
        <v>131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35" s="3" customFormat="1" ht="20"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35" s="13" customFormat="1" ht="30" customHeight="1">
      <c r="B6" s="12" t="s">
        <v>13</v>
      </c>
    </row>
    <row r="7" spans="2:35" s="18" customFormat="1" ht="20" customHeight="1">
      <c r="B7" s="14" t="s">
        <v>64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6" t="s">
        <v>12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2:35" s="4" customFormat="1" ht="15.75" customHeight="1">
      <c r="B8" s="19" t="s">
        <v>14</v>
      </c>
      <c r="C8" s="20">
        <v>5000000</v>
      </c>
      <c r="D8" s="20">
        <v>5000000</v>
      </c>
      <c r="E8" s="20">
        <v>5000000</v>
      </c>
      <c r="F8" s="20">
        <v>5000000</v>
      </c>
      <c r="G8" s="20">
        <v>5000000</v>
      </c>
      <c r="H8" s="20">
        <v>5000000</v>
      </c>
      <c r="I8" s="20">
        <v>5000000</v>
      </c>
      <c r="J8" s="20">
        <v>5000000</v>
      </c>
      <c r="K8" s="20">
        <v>5000000</v>
      </c>
      <c r="L8" s="20">
        <v>5000000</v>
      </c>
      <c r="M8" s="20">
        <v>5000000</v>
      </c>
      <c r="N8" s="20">
        <v>5000000</v>
      </c>
      <c r="O8" s="21">
        <f t="shared" ref="O8:O9" si="0">SUM(C8:N8)</f>
        <v>60000000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2:35" s="4" customFormat="1" ht="15.75" customHeight="1">
      <c r="B9" s="19" t="s">
        <v>90</v>
      </c>
      <c r="C9" s="20">
        <v>3500000</v>
      </c>
      <c r="D9" s="20">
        <v>3500000</v>
      </c>
      <c r="E9" s="20">
        <v>3500000</v>
      </c>
      <c r="F9" s="20">
        <v>4000000</v>
      </c>
      <c r="G9" s="20">
        <v>4000000</v>
      </c>
      <c r="H9" s="20">
        <v>4000000</v>
      </c>
      <c r="I9" s="20">
        <v>4500000</v>
      </c>
      <c r="J9" s="20">
        <v>4500000</v>
      </c>
      <c r="K9" s="20">
        <v>4500000</v>
      </c>
      <c r="L9" s="20">
        <v>5000000</v>
      </c>
      <c r="M9" s="20">
        <v>5000000</v>
      </c>
      <c r="N9" s="20">
        <v>5000000</v>
      </c>
      <c r="O9" s="21">
        <f t="shared" si="0"/>
        <v>51000000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2:35" s="4" customFormat="1" ht="15.75" customHeight="1">
      <c r="B10" s="19" t="s">
        <v>91</v>
      </c>
      <c r="C10" s="23">
        <f>IFERROR(C9/C8,"--")</f>
        <v>0.7</v>
      </c>
      <c r="D10" s="23">
        <f t="shared" ref="D10:O10" si="1">IFERROR(D9/D8,"--")</f>
        <v>0.7</v>
      </c>
      <c r="E10" s="23">
        <f t="shared" si="1"/>
        <v>0.7</v>
      </c>
      <c r="F10" s="23">
        <f t="shared" si="1"/>
        <v>0.8</v>
      </c>
      <c r="G10" s="23">
        <f t="shared" si="1"/>
        <v>0.8</v>
      </c>
      <c r="H10" s="23">
        <f t="shared" si="1"/>
        <v>0.8</v>
      </c>
      <c r="I10" s="23">
        <f t="shared" si="1"/>
        <v>0.9</v>
      </c>
      <c r="J10" s="23">
        <f t="shared" si="1"/>
        <v>0.9</v>
      </c>
      <c r="K10" s="23">
        <f t="shared" si="1"/>
        <v>0.9</v>
      </c>
      <c r="L10" s="23">
        <f t="shared" si="1"/>
        <v>1</v>
      </c>
      <c r="M10" s="23">
        <f t="shared" si="1"/>
        <v>1</v>
      </c>
      <c r="N10" s="23">
        <f t="shared" si="1"/>
        <v>1</v>
      </c>
      <c r="O10" s="24">
        <f t="shared" si="1"/>
        <v>0.85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35" s="4" customFormat="1" ht="15.75" customHeight="1">
      <c r="B11" s="1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2:35" s="31" customFormat="1" ht="30" customHeight="1">
      <c r="B12" s="27" t="s">
        <v>65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2:35" s="17" customFormat="1" ht="20" customHeight="1">
      <c r="B13" s="32" t="s">
        <v>42</v>
      </c>
      <c r="C13" s="15" t="s">
        <v>0</v>
      </c>
      <c r="D13" s="15" t="s">
        <v>1</v>
      </c>
      <c r="E13" s="15" t="s">
        <v>2</v>
      </c>
      <c r="F13" s="15" t="s">
        <v>3</v>
      </c>
      <c r="G13" s="15" t="s">
        <v>4</v>
      </c>
      <c r="H13" s="15" t="s">
        <v>5</v>
      </c>
      <c r="I13" s="15" t="s">
        <v>6</v>
      </c>
      <c r="J13" s="15" t="s">
        <v>7</v>
      </c>
      <c r="K13" s="15" t="s">
        <v>8</v>
      </c>
      <c r="L13" s="15" t="s">
        <v>9</v>
      </c>
      <c r="M13" s="15" t="s">
        <v>10</v>
      </c>
      <c r="N13" s="15" t="s">
        <v>11</v>
      </c>
      <c r="O13" s="16" t="s">
        <v>12</v>
      </c>
    </row>
    <row r="14" spans="2:35" s="4" customFormat="1" ht="15.75" customHeight="1">
      <c r="B14" s="33" t="s">
        <v>43</v>
      </c>
      <c r="C14" s="34">
        <v>200</v>
      </c>
      <c r="D14" s="34">
        <v>200</v>
      </c>
      <c r="E14" s="34">
        <v>200</v>
      </c>
      <c r="F14" s="34">
        <v>200</v>
      </c>
      <c r="G14" s="34">
        <v>200</v>
      </c>
      <c r="H14" s="34">
        <v>200</v>
      </c>
      <c r="I14" s="34">
        <v>200</v>
      </c>
      <c r="J14" s="34">
        <v>200</v>
      </c>
      <c r="K14" s="34">
        <v>200</v>
      </c>
      <c r="L14" s="34">
        <v>200</v>
      </c>
      <c r="M14" s="34">
        <v>200</v>
      </c>
      <c r="N14" s="34">
        <v>200</v>
      </c>
      <c r="O14" s="35">
        <f t="shared" ref="O14:O15" si="2">SUM(C14:N14)</f>
        <v>2400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35" s="4" customFormat="1" ht="15.75" customHeight="1">
      <c r="B15" s="33" t="s">
        <v>44</v>
      </c>
      <c r="C15" s="36">
        <v>150</v>
      </c>
      <c r="D15" s="36">
        <v>165</v>
      </c>
      <c r="E15" s="36">
        <v>163</v>
      </c>
      <c r="F15" s="36">
        <v>184</v>
      </c>
      <c r="G15" s="36">
        <v>191</v>
      </c>
      <c r="H15" s="36">
        <v>196</v>
      </c>
      <c r="I15" s="36">
        <v>230</v>
      </c>
      <c r="J15" s="36">
        <v>232</v>
      </c>
      <c r="K15" s="36">
        <v>260</v>
      </c>
      <c r="L15" s="36">
        <v>275</v>
      </c>
      <c r="M15" s="36">
        <v>244</v>
      </c>
      <c r="N15" s="36">
        <v>215</v>
      </c>
      <c r="O15" s="35">
        <f t="shared" si="2"/>
        <v>2505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35" s="4" customFormat="1" ht="15.75" customHeight="1">
      <c r="B16" s="37" t="s">
        <v>45</v>
      </c>
      <c r="C16" s="38">
        <f>IFERROR(C15/C14,"--")</f>
        <v>0.75</v>
      </c>
      <c r="D16" s="38">
        <f t="shared" ref="D16:O16" si="3">IFERROR(D15/D14,"--")</f>
        <v>0.82499999999999996</v>
      </c>
      <c r="E16" s="38">
        <f>IFERROR(E15/E14,"--")</f>
        <v>0.81499999999999995</v>
      </c>
      <c r="F16" s="38">
        <f t="shared" si="3"/>
        <v>0.92</v>
      </c>
      <c r="G16" s="38">
        <f t="shared" si="3"/>
        <v>0.95499999999999996</v>
      </c>
      <c r="H16" s="38">
        <f t="shared" si="3"/>
        <v>0.98</v>
      </c>
      <c r="I16" s="38">
        <f t="shared" si="3"/>
        <v>1.1499999999999999</v>
      </c>
      <c r="J16" s="38">
        <f t="shared" si="3"/>
        <v>1.1599999999999999</v>
      </c>
      <c r="K16" s="38">
        <f t="shared" si="3"/>
        <v>1.3</v>
      </c>
      <c r="L16" s="38">
        <f t="shared" si="3"/>
        <v>1.375</v>
      </c>
      <c r="M16" s="38">
        <f t="shared" si="3"/>
        <v>1.22</v>
      </c>
      <c r="N16" s="38">
        <f t="shared" si="3"/>
        <v>1.075</v>
      </c>
      <c r="O16" s="24">
        <f t="shared" si="3"/>
        <v>1.04375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s="4" customFormat="1" ht="15.75" customHeight="1">
      <c r="B17" s="33" t="s">
        <v>46</v>
      </c>
      <c r="C17" s="39">
        <f t="shared" ref="C17:O17" si="4">IFERROR(C9/C15,"--")</f>
        <v>23333.333333333332</v>
      </c>
      <c r="D17" s="39">
        <f t="shared" si="4"/>
        <v>21212.121212121212</v>
      </c>
      <c r="E17" s="39">
        <f t="shared" si="4"/>
        <v>21472.39263803681</v>
      </c>
      <c r="F17" s="39">
        <f t="shared" si="4"/>
        <v>21739.130434782608</v>
      </c>
      <c r="G17" s="39">
        <f t="shared" si="4"/>
        <v>20942.408376963351</v>
      </c>
      <c r="H17" s="39">
        <f t="shared" si="4"/>
        <v>20408.163265306124</v>
      </c>
      <c r="I17" s="39">
        <f t="shared" si="4"/>
        <v>19565.217391304348</v>
      </c>
      <c r="J17" s="39">
        <f t="shared" si="4"/>
        <v>19396.551724137931</v>
      </c>
      <c r="K17" s="39">
        <f t="shared" si="4"/>
        <v>17307.692307692309</v>
      </c>
      <c r="L17" s="39">
        <f t="shared" si="4"/>
        <v>18181.81818181818</v>
      </c>
      <c r="M17" s="39">
        <f t="shared" si="4"/>
        <v>20491.803278688523</v>
      </c>
      <c r="N17" s="39">
        <f t="shared" si="4"/>
        <v>23255.81395348837</v>
      </c>
      <c r="O17" s="40">
        <f t="shared" si="4"/>
        <v>20359.281437125748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2:29" s="17" customFormat="1" ht="20" customHeight="1">
      <c r="B18" s="41" t="s">
        <v>47</v>
      </c>
      <c r="C18" s="15" t="s">
        <v>0</v>
      </c>
      <c r="D18" s="15" t="s">
        <v>1</v>
      </c>
      <c r="E18" s="15" t="s">
        <v>2</v>
      </c>
      <c r="F18" s="15" t="s">
        <v>3</v>
      </c>
      <c r="G18" s="15" t="s">
        <v>4</v>
      </c>
      <c r="H18" s="15" t="s">
        <v>5</v>
      </c>
      <c r="I18" s="15" t="s">
        <v>6</v>
      </c>
      <c r="J18" s="15" t="s">
        <v>7</v>
      </c>
      <c r="K18" s="15" t="s">
        <v>8</v>
      </c>
      <c r="L18" s="15" t="s">
        <v>9</v>
      </c>
      <c r="M18" s="15" t="s">
        <v>10</v>
      </c>
      <c r="N18" s="15" t="s">
        <v>11</v>
      </c>
      <c r="O18" s="16" t="s">
        <v>12</v>
      </c>
    </row>
    <row r="19" spans="2:29" s="4" customFormat="1" ht="15.75" customHeight="1">
      <c r="B19" s="33" t="s">
        <v>43</v>
      </c>
      <c r="C19" s="34">
        <v>50</v>
      </c>
      <c r="D19" s="34">
        <v>50</v>
      </c>
      <c r="E19" s="34">
        <v>50</v>
      </c>
      <c r="F19" s="34">
        <v>50</v>
      </c>
      <c r="G19" s="34">
        <v>50</v>
      </c>
      <c r="H19" s="34">
        <v>50</v>
      </c>
      <c r="I19" s="34">
        <v>50</v>
      </c>
      <c r="J19" s="34">
        <v>50</v>
      </c>
      <c r="K19" s="34">
        <v>50</v>
      </c>
      <c r="L19" s="34">
        <v>50</v>
      </c>
      <c r="M19" s="34">
        <v>50</v>
      </c>
      <c r="N19" s="34">
        <v>50</v>
      </c>
      <c r="O19" s="35">
        <f t="shared" ref="O19:O20" si="5">SUM(C19:N19)</f>
        <v>600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4" customFormat="1" ht="15.75" customHeight="1">
      <c r="B20" s="33" t="s">
        <v>48</v>
      </c>
      <c r="C20" s="42">
        <v>30</v>
      </c>
      <c r="D20" s="42">
        <v>33</v>
      </c>
      <c r="E20" s="42">
        <v>32.6</v>
      </c>
      <c r="F20" s="42">
        <v>36.800000000000004</v>
      </c>
      <c r="G20" s="42">
        <v>38.200000000000003</v>
      </c>
      <c r="H20" s="42">
        <v>39.200000000000003</v>
      </c>
      <c r="I20" s="42">
        <v>46</v>
      </c>
      <c r="J20" s="42">
        <v>46.400000000000006</v>
      </c>
      <c r="K20" s="42">
        <v>52</v>
      </c>
      <c r="L20" s="42">
        <v>55</v>
      </c>
      <c r="M20" s="42">
        <v>48.800000000000004</v>
      </c>
      <c r="N20" s="42">
        <v>43</v>
      </c>
      <c r="O20" s="35">
        <f t="shared" si="5"/>
        <v>501.00000000000006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4" customFormat="1" ht="15.75" customHeight="1">
      <c r="B21" s="37" t="s">
        <v>45</v>
      </c>
      <c r="C21" s="38">
        <f t="shared" ref="C21:O21" si="6">IFERROR(C20/C19,"--")</f>
        <v>0.6</v>
      </c>
      <c r="D21" s="38">
        <f t="shared" si="6"/>
        <v>0.66</v>
      </c>
      <c r="E21" s="38">
        <f t="shared" si="6"/>
        <v>0.65200000000000002</v>
      </c>
      <c r="F21" s="38">
        <f t="shared" si="6"/>
        <v>0.7360000000000001</v>
      </c>
      <c r="G21" s="38">
        <f t="shared" si="6"/>
        <v>0.76400000000000001</v>
      </c>
      <c r="H21" s="38">
        <f t="shared" si="6"/>
        <v>0.78400000000000003</v>
      </c>
      <c r="I21" s="38">
        <f t="shared" si="6"/>
        <v>0.92</v>
      </c>
      <c r="J21" s="38">
        <f t="shared" si="6"/>
        <v>0.92800000000000016</v>
      </c>
      <c r="K21" s="38">
        <f t="shared" si="6"/>
        <v>1.04</v>
      </c>
      <c r="L21" s="38">
        <f t="shared" si="6"/>
        <v>1.1000000000000001</v>
      </c>
      <c r="M21" s="38">
        <f t="shared" si="6"/>
        <v>0.97600000000000009</v>
      </c>
      <c r="N21" s="38">
        <f t="shared" si="6"/>
        <v>0.86</v>
      </c>
      <c r="O21" s="24">
        <f t="shared" si="6"/>
        <v>0.83500000000000008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4" customFormat="1" ht="15.75" customHeight="1">
      <c r="B22" s="33" t="s">
        <v>49</v>
      </c>
      <c r="C22" s="43">
        <f t="shared" ref="C22:O22" si="7">IFERROR(C20/C15,"--")</f>
        <v>0.2</v>
      </c>
      <c r="D22" s="43">
        <f t="shared" si="7"/>
        <v>0.2</v>
      </c>
      <c r="E22" s="43">
        <f t="shared" si="7"/>
        <v>0.2</v>
      </c>
      <c r="F22" s="43">
        <f t="shared" si="7"/>
        <v>0.2</v>
      </c>
      <c r="G22" s="43">
        <f t="shared" si="7"/>
        <v>0.2</v>
      </c>
      <c r="H22" s="43">
        <f t="shared" si="7"/>
        <v>0.2</v>
      </c>
      <c r="I22" s="43">
        <f t="shared" si="7"/>
        <v>0.2</v>
      </c>
      <c r="J22" s="43">
        <f t="shared" si="7"/>
        <v>0.2</v>
      </c>
      <c r="K22" s="43">
        <f t="shared" si="7"/>
        <v>0.2</v>
      </c>
      <c r="L22" s="43">
        <f t="shared" si="7"/>
        <v>0.2</v>
      </c>
      <c r="M22" s="43">
        <f t="shared" si="7"/>
        <v>0.2</v>
      </c>
      <c r="N22" s="43">
        <f t="shared" si="7"/>
        <v>0.2</v>
      </c>
      <c r="O22" s="44">
        <f t="shared" si="7"/>
        <v>0.2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4" customFormat="1" ht="15.75" customHeight="1">
      <c r="B23" s="33" t="s">
        <v>50</v>
      </c>
      <c r="C23" s="39">
        <f t="shared" ref="C23:O23" si="8">IFERROR(C9/C20,"--")</f>
        <v>116666.66666666667</v>
      </c>
      <c r="D23" s="39">
        <f t="shared" si="8"/>
        <v>106060.60606060606</v>
      </c>
      <c r="E23" s="39">
        <f t="shared" si="8"/>
        <v>107361.96319018405</v>
      </c>
      <c r="F23" s="39">
        <f t="shared" si="8"/>
        <v>108695.65217391303</v>
      </c>
      <c r="G23" s="39">
        <f t="shared" si="8"/>
        <v>104712.04188481675</v>
      </c>
      <c r="H23" s="39">
        <f t="shared" si="8"/>
        <v>102040.81632653061</v>
      </c>
      <c r="I23" s="39">
        <f t="shared" si="8"/>
        <v>97826.086956521744</v>
      </c>
      <c r="J23" s="39">
        <f t="shared" si="8"/>
        <v>96982.758620689638</v>
      </c>
      <c r="K23" s="39">
        <f t="shared" si="8"/>
        <v>86538.461538461532</v>
      </c>
      <c r="L23" s="39">
        <f t="shared" si="8"/>
        <v>90909.090909090912</v>
      </c>
      <c r="M23" s="39">
        <f t="shared" si="8"/>
        <v>102459.01639344261</v>
      </c>
      <c r="N23" s="39">
        <f t="shared" si="8"/>
        <v>116279.06976744186</v>
      </c>
      <c r="O23" s="40">
        <f t="shared" si="8"/>
        <v>101796.40718562873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17" customFormat="1" ht="20" customHeight="1">
      <c r="B24" s="41" t="s">
        <v>88</v>
      </c>
      <c r="C24" s="15" t="s">
        <v>0</v>
      </c>
      <c r="D24" s="15" t="s">
        <v>1</v>
      </c>
      <c r="E24" s="15" t="s">
        <v>2</v>
      </c>
      <c r="F24" s="15" t="s">
        <v>3</v>
      </c>
      <c r="G24" s="15" t="s">
        <v>4</v>
      </c>
      <c r="H24" s="15" t="s">
        <v>5</v>
      </c>
      <c r="I24" s="15" t="s">
        <v>6</v>
      </c>
      <c r="J24" s="15" t="s">
        <v>7</v>
      </c>
      <c r="K24" s="15" t="s">
        <v>8</v>
      </c>
      <c r="L24" s="15" t="s">
        <v>9</v>
      </c>
      <c r="M24" s="15" t="s">
        <v>10</v>
      </c>
      <c r="N24" s="15" t="s">
        <v>11</v>
      </c>
      <c r="O24" s="16" t="s">
        <v>12</v>
      </c>
    </row>
    <row r="25" spans="2:29" s="4" customFormat="1" ht="15.75" customHeight="1">
      <c r="B25" s="33" t="s">
        <v>43</v>
      </c>
      <c r="C25" s="34">
        <v>15</v>
      </c>
      <c r="D25" s="34">
        <v>15</v>
      </c>
      <c r="E25" s="34">
        <v>15</v>
      </c>
      <c r="F25" s="34">
        <v>15</v>
      </c>
      <c r="G25" s="34">
        <v>15</v>
      </c>
      <c r="H25" s="34">
        <v>15</v>
      </c>
      <c r="I25" s="34">
        <v>15</v>
      </c>
      <c r="J25" s="34">
        <v>15</v>
      </c>
      <c r="K25" s="34">
        <v>15</v>
      </c>
      <c r="L25" s="34">
        <v>15</v>
      </c>
      <c r="M25" s="34">
        <v>15</v>
      </c>
      <c r="N25" s="34">
        <v>15</v>
      </c>
      <c r="O25" s="35">
        <f t="shared" ref="O25:O26" si="9">SUM(C25:N25)</f>
        <v>180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s="4" customFormat="1" ht="15.75" customHeight="1">
      <c r="B26" s="33" t="s">
        <v>51</v>
      </c>
      <c r="C26" s="42">
        <v>9</v>
      </c>
      <c r="D26" s="42">
        <v>9.9</v>
      </c>
      <c r="E26" s="42">
        <v>9.7799999999999994</v>
      </c>
      <c r="F26" s="42">
        <v>11.040000000000001</v>
      </c>
      <c r="G26" s="42">
        <v>11.46</v>
      </c>
      <c r="H26" s="42">
        <v>11.76</v>
      </c>
      <c r="I26" s="42">
        <v>13.799999999999999</v>
      </c>
      <c r="J26" s="42">
        <v>13.920000000000002</v>
      </c>
      <c r="K26" s="42">
        <v>15.6</v>
      </c>
      <c r="L26" s="42">
        <v>16.5</v>
      </c>
      <c r="M26" s="42">
        <v>14.64</v>
      </c>
      <c r="N26" s="42">
        <v>12.9</v>
      </c>
      <c r="O26" s="35">
        <f t="shared" si="9"/>
        <v>150.29999999999998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s="4" customFormat="1" ht="15.75" customHeight="1">
      <c r="B27" s="37" t="s">
        <v>45</v>
      </c>
      <c r="C27" s="38">
        <f t="shared" ref="C27:O27" si="10">IFERROR(C26/C25,"--")</f>
        <v>0.6</v>
      </c>
      <c r="D27" s="38">
        <f t="shared" si="10"/>
        <v>0.66</v>
      </c>
      <c r="E27" s="38">
        <f t="shared" si="10"/>
        <v>0.65199999999999991</v>
      </c>
      <c r="F27" s="38">
        <f t="shared" si="10"/>
        <v>0.7360000000000001</v>
      </c>
      <c r="G27" s="38">
        <f t="shared" si="10"/>
        <v>0.76400000000000001</v>
      </c>
      <c r="H27" s="38">
        <f t="shared" si="10"/>
        <v>0.78400000000000003</v>
      </c>
      <c r="I27" s="38">
        <f t="shared" si="10"/>
        <v>0.91999999999999993</v>
      </c>
      <c r="J27" s="38">
        <f t="shared" si="10"/>
        <v>0.92800000000000016</v>
      </c>
      <c r="K27" s="38">
        <f t="shared" si="10"/>
        <v>1.04</v>
      </c>
      <c r="L27" s="38">
        <f t="shared" si="10"/>
        <v>1.1000000000000001</v>
      </c>
      <c r="M27" s="38">
        <f t="shared" si="10"/>
        <v>0.97600000000000009</v>
      </c>
      <c r="N27" s="38">
        <f t="shared" si="10"/>
        <v>0.86</v>
      </c>
      <c r="O27" s="24">
        <f t="shared" si="10"/>
        <v>0.83499999999999985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2:29" s="4" customFormat="1" ht="15.75" customHeight="1">
      <c r="B28" s="33" t="s">
        <v>52</v>
      </c>
      <c r="C28" s="43">
        <f t="shared" ref="C28:O28" si="11">IFERROR(C26/C20,"--")</f>
        <v>0.3</v>
      </c>
      <c r="D28" s="43">
        <f t="shared" si="11"/>
        <v>0.3</v>
      </c>
      <c r="E28" s="43">
        <f t="shared" si="11"/>
        <v>0.3</v>
      </c>
      <c r="F28" s="43">
        <f t="shared" si="11"/>
        <v>0.3</v>
      </c>
      <c r="G28" s="43">
        <f t="shared" si="11"/>
        <v>0.3</v>
      </c>
      <c r="H28" s="43">
        <f t="shared" si="11"/>
        <v>0.3</v>
      </c>
      <c r="I28" s="43">
        <f t="shared" si="11"/>
        <v>0.3</v>
      </c>
      <c r="J28" s="43">
        <f t="shared" si="11"/>
        <v>0.3</v>
      </c>
      <c r="K28" s="43">
        <f t="shared" si="11"/>
        <v>0.3</v>
      </c>
      <c r="L28" s="43">
        <f t="shared" si="11"/>
        <v>0.3</v>
      </c>
      <c r="M28" s="43">
        <f t="shared" si="11"/>
        <v>0.3</v>
      </c>
      <c r="N28" s="43">
        <f t="shared" si="11"/>
        <v>0.3</v>
      </c>
      <c r="O28" s="44">
        <f t="shared" si="11"/>
        <v>0.29999999999999993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s="4" customFormat="1" ht="15.75" customHeight="1">
      <c r="B29" s="33" t="s">
        <v>121</v>
      </c>
      <c r="C29" s="45">
        <v>5000000</v>
      </c>
      <c r="D29" s="45">
        <v>5000000</v>
      </c>
      <c r="E29" s="45">
        <v>5000000</v>
      </c>
      <c r="F29" s="45">
        <v>6000000</v>
      </c>
      <c r="G29" s="45">
        <v>6000000</v>
      </c>
      <c r="H29" s="45">
        <v>6000000</v>
      </c>
      <c r="I29" s="45">
        <v>7000000</v>
      </c>
      <c r="J29" s="45">
        <v>7000000</v>
      </c>
      <c r="K29" s="45">
        <v>8000000</v>
      </c>
      <c r="L29" s="45">
        <v>8000000</v>
      </c>
      <c r="M29" s="45">
        <v>8000000</v>
      </c>
      <c r="N29" s="45">
        <v>8000000</v>
      </c>
      <c r="O29" s="46">
        <f>SUM(C29:N29)</f>
        <v>79000000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2:29" s="4" customFormat="1" ht="15.75" customHeight="1">
      <c r="B30" s="33" t="s">
        <v>122</v>
      </c>
      <c r="C30" s="45">
        <f>IFERROR(C29/C26,"--")</f>
        <v>555555.5555555555</v>
      </c>
      <c r="D30" s="45">
        <f t="shared" ref="D30:N30" si="12">IFERROR(D29/D26,"--")</f>
        <v>505050.50505050505</v>
      </c>
      <c r="E30" s="45">
        <f t="shared" si="12"/>
        <v>511247.44376278121</v>
      </c>
      <c r="F30" s="45">
        <f t="shared" si="12"/>
        <v>543478.26086956519</v>
      </c>
      <c r="G30" s="45">
        <f t="shared" si="12"/>
        <v>523560.2094240837</v>
      </c>
      <c r="H30" s="45">
        <f t="shared" si="12"/>
        <v>510204.08163265308</v>
      </c>
      <c r="I30" s="45">
        <f t="shared" si="12"/>
        <v>507246.37681159424</v>
      </c>
      <c r="J30" s="45">
        <f t="shared" si="12"/>
        <v>502873.56321839074</v>
      </c>
      <c r="K30" s="45">
        <f t="shared" si="12"/>
        <v>512820.51282051281</v>
      </c>
      <c r="L30" s="45">
        <f t="shared" si="12"/>
        <v>484848.48484848486</v>
      </c>
      <c r="M30" s="45">
        <f t="shared" si="12"/>
        <v>546448.08743169392</v>
      </c>
      <c r="N30" s="45">
        <f t="shared" si="12"/>
        <v>620155.03875968989</v>
      </c>
      <c r="O30" s="47">
        <f>IFERROR(O29/O26,"--")</f>
        <v>525615.43579507654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2:29" s="4" customFormat="1" ht="15.75" customHeight="1">
      <c r="B31" s="33" t="s">
        <v>53</v>
      </c>
      <c r="C31" s="39">
        <f>IFERROR(C9/C26,"--")</f>
        <v>388888.88888888888</v>
      </c>
      <c r="D31" s="39">
        <f>IFERROR(D9/D26,"--")</f>
        <v>353535.3535353535</v>
      </c>
      <c r="E31" s="39">
        <f t="shared" ref="E31:N31" si="13">IFERROR(E9/E26,"--")</f>
        <v>357873.21063394687</v>
      </c>
      <c r="F31" s="39">
        <f t="shared" si="13"/>
        <v>362318.84057971009</v>
      </c>
      <c r="G31" s="39">
        <f t="shared" si="13"/>
        <v>349040.13961605582</v>
      </c>
      <c r="H31" s="39">
        <f t="shared" si="13"/>
        <v>340136.0544217687</v>
      </c>
      <c r="I31" s="39">
        <f t="shared" si="13"/>
        <v>326086.95652173914</v>
      </c>
      <c r="J31" s="39">
        <f t="shared" si="13"/>
        <v>323275.86206896545</v>
      </c>
      <c r="K31" s="39">
        <f t="shared" si="13"/>
        <v>288461.53846153844</v>
      </c>
      <c r="L31" s="39">
        <f t="shared" si="13"/>
        <v>303030.30303030304</v>
      </c>
      <c r="M31" s="39">
        <f t="shared" si="13"/>
        <v>341530.05464480876</v>
      </c>
      <c r="N31" s="39">
        <f t="shared" si="13"/>
        <v>387596.89922480617</v>
      </c>
      <c r="O31" s="40">
        <f>IFERROR(O9/O26,"--")</f>
        <v>339321.3572854292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2:29" s="17" customFormat="1" ht="20" customHeight="1">
      <c r="B32" s="41" t="s">
        <v>54</v>
      </c>
      <c r="C32" s="15" t="s">
        <v>0</v>
      </c>
      <c r="D32" s="15" t="s">
        <v>1</v>
      </c>
      <c r="E32" s="15" t="s">
        <v>2</v>
      </c>
      <c r="F32" s="15" t="s">
        <v>3</v>
      </c>
      <c r="G32" s="15" t="s">
        <v>4</v>
      </c>
      <c r="H32" s="15" t="s">
        <v>5</v>
      </c>
      <c r="I32" s="15" t="s">
        <v>6</v>
      </c>
      <c r="J32" s="15" t="s">
        <v>7</v>
      </c>
      <c r="K32" s="15" t="s">
        <v>8</v>
      </c>
      <c r="L32" s="15" t="s">
        <v>9</v>
      </c>
      <c r="M32" s="15" t="s">
        <v>10</v>
      </c>
      <c r="N32" s="15" t="s">
        <v>11</v>
      </c>
      <c r="O32" s="16" t="s">
        <v>12</v>
      </c>
    </row>
    <row r="33" spans="2:29" s="4" customFormat="1" ht="15.75" customHeight="1">
      <c r="B33" s="33" t="s">
        <v>55</v>
      </c>
      <c r="C33" s="39">
        <v>488888.88888888888</v>
      </c>
      <c r="D33" s="39">
        <v>453535.3535353535</v>
      </c>
      <c r="E33" s="39">
        <v>457873.21063394687</v>
      </c>
      <c r="F33" s="39">
        <v>462318.84057971009</v>
      </c>
      <c r="G33" s="39">
        <v>449040.13961605582</v>
      </c>
      <c r="H33" s="39">
        <v>440136.0544217687</v>
      </c>
      <c r="I33" s="39">
        <v>426086.95652173914</v>
      </c>
      <c r="J33" s="39">
        <v>423275.86206896545</v>
      </c>
      <c r="K33" s="39">
        <v>388461.53846153844</v>
      </c>
      <c r="L33" s="39">
        <v>403030.30303030304</v>
      </c>
      <c r="M33" s="39">
        <v>441530.05464480876</v>
      </c>
      <c r="N33" s="39">
        <v>487596.89922480617</v>
      </c>
      <c r="O33" s="21">
        <f t="shared" ref="O33:O34" si="14">AVERAGE(C33:N33)</f>
        <v>443481.17513565713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2:29" s="4" customFormat="1" ht="15.75" customHeight="1">
      <c r="B34" s="33" t="s">
        <v>56</v>
      </c>
      <c r="C34" s="39">
        <v>1500000</v>
      </c>
      <c r="D34" s="39">
        <v>1500000</v>
      </c>
      <c r="E34" s="39">
        <v>1500000</v>
      </c>
      <c r="F34" s="39">
        <v>1500000</v>
      </c>
      <c r="G34" s="39">
        <v>1500000</v>
      </c>
      <c r="H34" s="39">
        <v>1500000</v>
      </c>
      <c r="I34" s="39">
        <v>1500000</v>
      </c>
      <c r="J34" s="39">
        <v>1500000</v>
      </c>
      <c r="K34" s="39">
        <v>1500000</v>
      </c>
      <c r="L34" s="39">
        <v>1500000</v>
      </c>
      <c r="M34" s="39">
        <v>1500000</v>
      </c>
      <c r="N34" s="39">
        <v>1500000</v>
      </c>
      <c r="O34" s="21">
        <f t="shared" si="14"/>
        <v>1500000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2:29" s="4" customFormat="1" ht="15.75" customHeight="1">
      <c r="B35" s="37" t="s">
        <v>57</v>
      </c>
      <c r="C35" s="48">
        <f>IFERROR(C34/C33,"--")</f>
        <v>3.0681818181818183</v>
      </c>
      <c r="D35" s="48">
        <f t="shared" ref="D35:O35" si="15">IFERROR(D34/D33,"--")</f>
        <v>3.3073496659242765</v>
      </c>
      <c r="E35" s="48">
        <f t="shared" si="15"/>
        <v>3.2760160786065207</v>
      </c>
      <c r="F35" s="48">
        <f t="shared" si="15"/>
        <v>3.2445141065830727</v>
      </c>
      <c r="G35" s="48">
        <f t="shared" si="15"/>
        <v>3.3404586086280608</v>
      </c>
      <c r="H35" s="48">
        <f t="shared" si="15"/>
        <v>3.4080370942812985</v>
      </c>
      <c r="I35" s="48">
        <f t="shared" si="15"/>
        <v>3.5204081632653059</v>
      </c>
      <c r="J35" s="48">
        <f t="shared" si="15"/>
        <v>3.5437881873727095</v>
      </c>
      <c r="K35" s="48">
        <f t="shared" si="15"/>
        <v>3.8613861386138617</v>
      </c>
      <c r="L35" s="48">
        <f t="shared" si="15"/>
        <v>3.7218045112781954</v>
      </c>
      <c r="M35" s="48">
        <f t="shared" si="15"/>
        <v>3.3972772277227721</v>
      </c>
      <c r="N35" s="48">
        <f t="shared" si="15"/>
        <v>3.0763116057233706</v>
      </c>
      <c r="O35" s="49">
        <f t="shared" si="15"/>
        <v>3.382330714581431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2:29" s="4" customFormat="1" ht="15.75" customHeight="1">
      <c r="B36" s="1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2:29" s="31" customFormat="1" ht="30" customHeight="1">
      <c r="B37" s="27" t="s">
        <v>123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 s="17" customFormat="1" ht="20" customHeight="1">
      <c r="B38" s="32" t="s">
        <v>124</v>
      </c>
      <c r="C38" s="15" t="s">
        <v>0</v>
      </c>
      <c r="D38" s="15" t="s">
        <v>1</v>
      </c>
      <c r="E38" s="15" t="s">
        <v>2</v>
      </c>
      <c r="F38" s="15" t="s">
        <v>3</v>
      </c>
      <c r="G38" s="15" t="s">
        <v>4</v>
      </c>
      <c r="H38" s="15" t="s">
        <v>5</v>
      </c>
      <c r="I38" s="15" t="s">
        <v>6</v>
      </c>
      <c r="J38" s="15" t="s">
        <v>7</v>
      </c>
      <c r="K38" s="15" t="s">
        <v>8</v>
      </c>
      <c r="L38" s="15" t="s">
        <v>9</v>
      </c>
      <c r="M38" s="15" t="s">
        <v>10</v>
      </c>
      <c r="N38" s="15" t="s">
        <v>11</v>
      </c>
      <c r="O38" s="16" t="s">
        <v>12</v>
      </c>
    </row>
    <row r="39" spans="2:29" s="4" customFormat="1" ht="15.75" customHeight="1">
      <c r="B39" s="33" t="s">
        <v>43</v>
      </c>
      <c r="C39" s="34">
        <v>200</v>
      </c>
      <c r="D39" s="34">
        <v>200</v>
      </c>
      <c r="E39" s="34">
        <v>200</v>
      </c>
      <c r="F39" s="34">
        <v>200</v>
      </c>
      <c r="G39" s="34">
        <v>200</v>
      </c>
      <c r="H39" s="34">
        <v>200</v>
      </c>
      <c r="I39" s="34">
        <v>200</v>
      </c>
      <c r="J39" s="34">
        <v>200</v>
      </c>
      <c r="K39" s="34">
        <v>200</v>
      </c>
      <c r="L39" s="34">
        <v>200</v>
      </c>
      <c r="M39" s="34">
        <v>200</v>
      </c>
      <c r="N39" s="34">
        <v>200</v>
      </c>
      <c r="O39" s="35">
        <f t="shared" ref="O39:O40" si="16">SUM(C39:N39)</f>
        <v>2400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2:29" s="4" customFormat="1" ht="15.75" customHeight="1">
      <c r="B40" s="33" t="s">
        <v>44</v>
      </c>
      <c r="C40" s="36">
        <v>150</v>
      </c>
      <c r="D40" s="36">
        <v>165</v>
      </c>
      <c r="E40" s="36">
        <v>163</v>
      </c>
      <c r="F40" s="36">
        <v>184</v>
      </c>
      <c r="G40" s="36">
        <v>191</v>
      </c>
      <c r="H40" s="36">
        <v>196</v>
      </c>
      <c r="I40" s="36">
        <v>230</v>
      </c>
      <c r="J40" s="36">
        <v>232</v>
      </c>
      <c r="K40" s="36">
        <v>260</v>
      </c>
      <c r="L40" s="36">
        <v>275</v>
      </c>
      <c r="M40" s="36">
        <v>244</v>
      </c>
      <c r="N40" s="36">
        <v>215</v>
      </c>
      <c r="O40" s="35">
        <f t="shared" si="16"/>
        <v>2505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2:29" s="4" customFormat="1" ht="15.75" customHeight="1">
      <c r="B41" s="37" t="s">
        <v>45</v>
      </c>
      <c r="C41" s="38">
        <f>IFERROR(C40/C39,"--")</f>
        <v>0.75</v>
      </c>
      <c r="D41" s="38">
        <f t="shared" ref="D41:N41" si="17">IFERROR(D40/D39,"--")</f>
        <v>0.82499999999999996</v>
      </c>
      <c r="E41" s="38">
        <f t="shared" si="17"/>
        <v>0.81499999999999995</v>
      </c>
      <c r="F41" s="38">
        <f t="shared" si="17"/>
        <v>0.92</v>
      </c>
      <c r="G41" s="38">
        <f t="shared" si="17"/>
        <v>0.95499999999999996</v>
      </c>
      <c r="H41" s="38">
        <f t="shared" si="17"/>
        <v>0.98</v>
      </c>
      <c r="I41" s="38">
        <f t="shared" si="17"/>
        <v>1.1499999999999999</v>
      </c>
      <c r="J41" s="38">
        <f t="shared" si="17"/>
        <v>1.1599999999999999</v>
      </c>
      <c r="K41" s="38">
        <f t="shared" si="17"/>
        <v>1.3</v>
      </c>
      <c r="L41" s="38">
        <f t="shared" si="17"/>
        <v>1.375</v>
      </c>
      <c r="M41" s="38">
        <f t="shared" si="17"/>
        <v>1.22</v>
      </c>
      <c r="N41" s="38">
        <f t="shared" si="17"/>
        <v>1.075</v>
      </c>
      <c r="O41" s="50">
        <f>IFERROR(O40/O39,"--")</f>
        <v>1.04375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2:29" s="17" customFormat="1" ht="20" customHeight="1">
      <c r="B42" s="32" t="s">
        <v>70</v>
      </c>
      <c r="C42" s="15" t="s">
        <v>0</v>
      </c>
      <c r="D42" s="15" t="s">
        <v>1</v>
      </c>
      <c r="E42" s="15" t="s">
        <v>2</v>
      </c>
      <c r="F42" s="15" t="s">
        <v>3</v>
      </c>
      <c r="G42" s="15" t="s">
        <v>4</v>
      </c>
      <c r="H42" s="15" t="s">
        <v>5</v>
      </c>
      <c r="I42" s="15" t="s">
        <v>6</v>
      </c>
      <c r="J42" s="15" t="s">
        <v>7</v>
      </c>
      <c r="K42" s="15" t="s">
        <v>8</v>
      </c>
      <c r="L42" s="15" t="s">
        <v>9</v>
      </c>
      <c r="M42" s="15" t="s">
        <v>10</v>
      </c>
      <c r="N42" s="15" t="s">
        <v>11</v>
      </c>
      <c r="O42" s="16" t="s">
        <v>12</v>
      </c>
    </row>
    <row r="43" spans="2:29" s="4" customFormat="1" ht="15.75" customHeight="1">
      <c r="B43" s="33" t="s">
        <v>43</v>
      </c>
      <c r="C43" s="34">
        <v>200</v>
      </c>
      <c r="D43" s="34">
        <v>200</v>
      </c>
      <c r="E43" s="34">
        <v>200</v>
      </c>
      <c r="F43" s="34">
        <v>200</v>
      </c>
      <c r="G43" s="34">
        <v>200</v>
      </c>
      <c r="H43" s="34">
        <v>200</v>
      </c>
      <c r="I43" s="34">
        <v>200</v>
      </c>
      <c r="J43" s="34">
        <v>200</v>
      </c>
      <c r="K43" s="34">
        <v>200</v>
      </c>
      <c r="L43" s="34">
        <v>200</v>
      </c>
      <c r="M43" s="34">
        <v>200</v>
      </c>
      <c r="N43" s="34">
        <v>200</v>
      </c>
      <c r="O43" s="35">
        <f t="shared" ref="O43:O44" si="18">SUM(C43:N43)</f>
        <v>2400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2:29" s="4" customFormat="1" ht="15.75" customHeight="1">
      <c r="B44" s="33" t="s">
        <v>44</v>
      </c>
      <c r="C44" s="36">
        <v>150</v>
      </c>
      <c r="D44" s="36">
        <v>165</v>
      </c>
      <c r="E44" s="36">
        <v>163</v>
      </c>
      <c r="F44" s="36">
        <v>184</v>
      </c>
      <c r="G44" s="36">
        <v>191</v>
      </c>
      <c r="H44" s="36">
        <v>196</v>
      </c>
      <c r="I44" s="36">
        <v>230</v>
      </c>
      <c r="J44" s="36">
        <v>232</v>
      </c>
      <c r="K44" s="36">
        <v>260</v>
      </c>
      <c r="L44" s="36">
        <v>275</v>
      </c>
      <c r="M44" s="36">
        <v>244</v>
      </c>
      <c r="N44" s="36">
        <v>215</v>
      </c>
      <c r="O44" s="35">
        <f t="shared" si="18"/>
        <v>2505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2:29" s="4" customFormat="1" ht="15.75" customHeight="1">
      <c r="B45" s="37" t="s">
        <v>45</v>
      </c>
      <c r="C45" s="38">
        <f>IFERROR(C44/C43,"--")</f>
        <v>0.75</v>
      </c>
      <c r="D45" s="38">
        <f t="shared" ref="D45" si="19">IFERROR(D44/D43,"--")</f>
        <v>0.82499999999999996</v>
      </c>
      <c r="E45" s="38">
        <f t="shared" ref="E45" si="20">IFERROR(E44/E43,"--")</f>
        <v>0.81499999999999995</v>
      </c>
      <c r="F45" s="38">
        <f t="shared" ref="F45" si="21">IFERROR(F44/F43,"--")</f>
        <v>0.92</v>
      </c>
      <c r="G45" s="38">
        <f t="shared" ref="G45" si="22">IFERROR(G44/G43,"--")</f>
        <v>0.95499999999999996</v>
      </c>
      <c r="H45" s="38">
        <f t="shared" ref="H45" si="23">IFERROR(H44/H43,"--")</f>
        <v>0.98</v>
      </c>
      <c r="I45" s="38">
        <f t="shared" ref="I45" si="24">IFERROR(I44/I43,"--")</f>
        <v>1.1499999999999999</v>
      </c>
      <c r="J45" s="38">
        <f t="shared" ref="J45" si="25">IFERROR(J44/J43,"--")</f>
        <v>1.1599999999999999</v>
      </c>
      <c r="K45" s="38">
        <f t="shared" ref="K45" si="26">IFERROR(K44/K43,"--")</f>
        <v>1.3</v>
      </c>
      <c r="L45" s="38">
        <f t="shared" ref="L45" si="27">IFERROR(L44/L43,"--")</f>
        <v>1.375</v>
      </c>
      <c r="M45" s="38">
        <f t="shared" ref="M45" si="28">IFERROR(M44/M43,"--")</f>
        <v>1.22</v>
      </c>
      <c r="N45" s="38">
        <f t="shared" ref="N45" si="29">IFERROR(N44/N43,"--")</f>
        <v>1.075</v>
      </c>
      <c r="O45" s="50">
        <f>IFERROR(O44/O43,"--")</f>
        <v>1.04375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2:29" s="17" customFormat="1" ht="20" customHeight="1">
      <c r="B46" s="32" t="s">
        <v>125</v>
      </c>
      <c r="C46" s="15" t="s">
        <v>0</v>
      </c>
      <c r="D46" s="15" t="s">
        <v>1</v>
      </c>
      <c r="E46" s="15" t="s">
        <v>2</v>
      </c>
      <c r="F46" s="15" t="s">
        <v>3</v>
      </c>
      <c r="G46" s="15" t="s">
        <v>4</v>
      </c>
      <c r="H46" s="15" t="s">
        <v>5</v>
      </c>
      <c r="I46" s="15" t="s">
        <v>6</v>
      </c>
      <c r="J46" s="15" t="s">
        <v>7</v>
      </c>
      <c r="K46" s="15" t="s">
        <v>8</v>
      </c>
      <c r="L46" s="15" t="s">
        <v>9</v>
      </c>
      <c r="M46" s="15" t="s">
        <v>10</v>
      </c>
      <c r="N46" s="15" t="s">
        <v>11</v>
      </c>
      <c r="O46" s="16" t="s">
        <v>12</v>
      </c>
    </row>
    <row r="47" spans="2:29" s="4" customFormat="1" ht="15.75" customHeight="1">
      <c r="B47" s="33" t="s">
        <v>43</v>
      </c>
      <c r="C47" s="34">
        <v>200</v>
      </c>
      <c r="D47" s="34">
        <v>200</v>
      </c>
      <c r="E47" s="34">
        <v>200</v>
      </c>
      <c r="F47" s="34">
        <v>200</v>
      </c>
      <c r="G47" s="34">
        <v>200</v>
      </c>
      <c r="H47" s="34">
        <v>200</v>
      </c>
      <c r="I47" s="34">
        <v>200</v>
      </c>
      <c r="J47" s="34">
        <v>200</v>
      </c>
      <c r="K47" s="34">
        <v>200</v>
      </c>
      <c r="L47" s="34">
        <v>200</v>
      </c>
      <c r="M47" s="34">
        <v>200</v>
      </c>
      <c r="N47" s="34">
        <v>200</v>
      </c>
      <c r="O47" s="35">
        <f t="shared" ref="O47:O48" si="30">SUM(C47:N47)</f>
        <v>2400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2:29" s="4" customFormat="1" ht="15.75" customHeight="1">
      <c r="B48" s="33" t="s">
        <v>44</v>
      </c>
      <c r="C48" s="36">
        <v>150</v>
      </c>
      <c r="D48" s="36">
        <v>165</v>
      </c>
      <c r="E48" s="36">
        <v>163</v>
      </c>
      <c r="F48" s="36">
        <v>184</v>
      </c>
      <c r="G48" s="36">
        <v>191</v>
      </c>
      <c r="H48" s="36">
        <v>196</v>
      </c>
      <c r="I48" s="36">
        <v>230</v>
      </c>
      <c r="J48" s="36">
        <v>232</v>
      </c>
      <c r="K48" s="36">
        <v>260</v>
      </c>
      <c r="L48" s="36">
        <v>275</v>
      </c>
      <c r="M48" s="36">
        <v>244</v>
      </c>
      <c r="N48" s="36">
        <v>215</v>
      </c>
      <c r="O48" s="35">
        <f t="shared" si="30"/>
        <v>2505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2:29" s="4" customFormat="1" ht="15.75" customHeight="1">
      <c r="B49" s="37" t="s">
        <v>45</v>
      </c>
      <c r="C49" s="38">
        <f>IFERROR(C48/C47,"--")</f>
        <v>0.75</v>
      </c>
      <c r="D49" s="38">
        <f t="shared" ref="D49" si="31">IFERROR(D48/D47,"--")</f>
        <v>0.82499999999999996</v>
      </c>
      <c r="E49" s="38">
        <f t="shared" ref="E49" si="32">IFERROR(E48/E47,"--")</f>
        <v>0.81499999999999995</v>
      </c>
      <c r="F49" s="38">
        <f t="shared" ref="F49" si="33">IFERROR(F48/F47,"--")</f>
        <v>0.92</v>
      </c>
      <c r="G49" s="38">
        <f t="shared" ref="G49" si="34">IFERROR(G48/G47,"--")</f>
        <v>0.95499999999999996</v>
      </c>
      <c r="H49" s="38">
        <f t="shared" ref="H49" si="35">IFERROR(H48/H47,"--")</f>
        <v>0.98</v>
      </c>
      <c r="I49" s="38">
        <f t="shared" ref="I49" si="36">IFERROR(I48/I47,"--")</f>
        <v>1.1499999999999999</v>
      </c>
      <c r="J49" s="38">
        <f t="shared" ref="J49" si="37">IFERROR(J48/J47,"--")</f>
        <v>1.1599999999999999</v>
      </c>
      <c r="K49" s="38">
        <f t="shared" ref="K49" si="38">IFERROR(K48/K47,"--")</f>
        <v>1.3</v>
      </c>
      <c r="L49" s="38">
        <f t="shared" ref="L49" si="39">IFERROR(L48/L47,"--")</f>
        <v>1.375</v>
      </c>
      <c r="M49" s="38">
        <f t="shared" ref="M49" si="40">IFERROR(M48/M47,"--")</f>
        <v>1.22</v>
      </c>
      <c r="N49" s="38">
        <f t="shared" ref="N49" si="41">IFERROR(N48/N47,"--")</f>
        <v>1.075</v>
      </c>
      <c r="O49" s="50">
        <f>IFERROR(O48/O47,"--")</f>
        <v>1.04375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2:29" s="17" customFormat="1" ht="20" customHeight="1">
      <c r="B50" s="32" t="s">
        <v>71</v>
      </c>
      <c r="C50" s="15" t="s">
        <v>0</v>
      </c>
      <c r="D50" s="15" t="s">
        <v>1</v>
      </c>
      <c r="E50" s="15" t="s">
        <v>2</v>
      </c>
      <c r="F50" s="15" t="s">
        <v>3</v>
      </c>
      <c r="G50" s="15" t="s">
        <v>4</v>
      </c>
      <c r="H50" s="15" t="s">
        <v>5</v>
      </c>
      <c r="I50" s="15" t="s">
        <v>6</v>
      </c>
      <c r="J50" s="15" t="s">
        <v>7</v>
      </c>
      <c r="K50" s="15" t="s">
        <v>8</v>
      </c>
      <c r="L50" s="15" t="s">
        <v>9</v>
      </c>
      <c r="M50" s="15" t="s">
        <v>10</v>
      </c>
      <c r="N50" s="15" t="s">
        <v>11</v>
      </c>
      <c r="O50" s="16" t="s">
        <v>12</v>
      </c>
    </row>
    <row r="51" spans="2:29" s="4" customFormat="1" ht="15.75" customHeight="1">
      <c r="B51" s="33" t="s">
        <v>43</v>
      </c>
      <c r="C51" s="34">
        <v>200</v>
      </c>
      <c r="D51" s="34">
        <v>200</v>
      </c>
      <c r="E51" s="34">
        <v>200</v>
      </c>
      <c r="F51" s="34">
        <v>200</v>
      </c>
      <c r="G51" s="34">
        <v>200</v>
      </c>
      <c r="H51" s="34">
        <v>200</v>
      </c>
      <c r="I51" s="34">
        <v>200</v>
      </c>
      <c r="J51" s="34">
        <v>200</v>
      </c>
      <c r="K51" s="34">
        <v>200</v>
      </c>
      <c r="L51" s="34">
        <v>200</v>
      </c>
      <c r="M51" s="34">
        <v>200</v>
      </c>
      <c r="N51" s="34">
        <v>200</v>
      </c>
      <c r="O51" s="35">
        <f t="shared" ref="O51:O52" si="42">SUM(C51:N51)</f>
        <v>2400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s="4" customFormat="1" ht="15.75" customHeight="1">
      <c r="B52" s="33" t="s">
        <v>44</v>
      </c>
      <c r="C52" s="36">
        <v>150</v>
      </c>
      <c r="D52" s="36">
        <v>165</v>
      </c>
      <c r="E52" s="36">
        <v>163</v>
      </c>
      <c r="F52" s="36">
        <v>184</v>
      </c>
      <c r="G52" s="36">
        <v>191</v>
      </c>
      <c r="H52" s="36">
        <v>196</v>
      </c>
      <c r="I52" s="36">
        <v>230</v>
      </c>
      <c r="J52" s="36">
        <v>232</v>
      </c>
      <c r="K52" s="36">
        <v>260</v>
      </c>
      <c r="L52" s="36">
        <v>275</v>
      </c>
      <c r="M52" s="36">
        <v>244</v>
      </c>
      <c r="N52" s="36">
        <v>215</v>
      </c>
      <c r="O52" s="35">
        <f t="shared" si="42"/>
        <v>2505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2:29" s="4" customFormat="1" ht="15.75" customHeight="1">
      <c r="B53" s="37" t="s">
        <v>45</v>
      </c>
      <c r="C53" s="38">
        <f>IFERROR(C52/C51,"--")</f>
        <v>0.75</v>
      </c>
      <c r="D53" s="38">
        <f t="shared" ref="D53" si="43">IFERROR(D52/D51,"--")</f>
        <v>0.82499999999999996</v>
      </c>
      <c r="E53" s="38">
        <f t="shared" ref="E53" si="44">IFERROR(E52/E51,"--")</f>
        <v>0.81499999999999995</v>
      </c>
      <c r="F53" s="38">
        <f>IFERROR(F52/F51,"--")</f>
        <v>0.92</v>
      </c>
      <c r="G53" s="38">
        <f t="shared" ref="G53" si="45">IFERROR(G52/G51,"--")</f>
        <v>0.95499999999999996</v>
      </c>
      <c r="H53" s="38">
        <f t="shared" ref="H53" si="46">IFERROR(H52/H51,"--")</f>
        <v>0.98</v>
      </c>
      <c r="I53" s="38">
        <f t="shared" ref="I53" si="47">IFERROR(I52/I51,"--")</f>
        <v>1.1499999999999999</v>
      </c>
      <c r="J53" s="38">
        <f t="shared" ref="J53" si="48">IFERROR(J52/J51,"--")</f>
        <v>1.1599999999999999</v>
      </c>
      <c r="K53" s="38">
        <f t="shared" ref="K53" si="49">IFERROR(K52/K51,"--")</f>
        <v>1.3</v>
      </c>
      <c r="L53" s="38">
        <f t="shared" ref="L53" si="50">IFERROR(L52/L51,"--")</f>
        <v>1.375</v>
      </c>
      <c r="M53" s="38">
        <f t="shared" ref="M53" si="51">IFERROR(M52/M51,"--")</f>
        <v>1.22</v>
      </c>
      <c r="N53" s="38">
        <f t="shared" ref="N53" si="52">IFERROR(N52/N51,"--")</f>
        <v>1.075</v>
      </c>
      <c r="O53" s="50">
        <f>IFERROR(O52/O51,"--")</f>
        <v>1.04375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2:29" s="4" customFormat="1" ht="15.7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2:29" s="31" customFormat="1" ht="30" customHeight="1">
      <c r="B55" s="12" t="s">
        <v>107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2:29" s="17" customFormat="1" ht="20" customHeight="1">
      <c r="B56" s="56" t="s">
        <v>107</v>
      </c>
      <c r="C56" s="15" t="s">
        <v>0</v>
      </c>
      <c r="D56" s="15" t="s">
        <v>1</v>
      </c>
      <c r="E56" s="15" t="s">
        <v>2</v>
      </c>
      <c r="F56" s="15" t="s">
        <v>3</v>
      </c>
      <c r="G56" s="15" t="s">
        <v>4</v>
      </c>
      <c r="H56" s="15" t="s">
        <v>5</v>
      </c>
      <c r="I56" s="15" t="s">
        <v>6</v>
      </c>
      <c r="J56" s="15" t="s">
        <v>7</v>
      </c>
      <c r="K56" s="15" t="s">
        <v>8</v>
      </c>
      <c r="L56" s="15" t="s">
        <v>9</v>
      </c>
      <c r="M56" s="15" t="s">
        <v>10</v>
      </c>
      <c r="N56" s="15" t="s">
        <v>11</v>
      </c>
      <c r="O56" s="16" t="s">
        <v>12</v>
      </c>
    </row>
    <row r="57" spans="2:29" s="4" customFormat="1" ht="15.75" customHeight="1">
      <c r="B57" s="19" t="s">
        <v>108</v>
      </c>
      <c r="C57" s="57">
        <v>5000</v>
      </c>
      <c r="D57" s="57">
        <v>5000</v>
      </c>
      <c r="E57" s="57">
        <v>6000</v>
      </c>
      <c r="F57" s="57">
        <v>6000</v>
      </c>
      <c r="G57" s="57">
        <v>7000</v>
      </c>
      <c r="H57" s="57">
        <v>7000</v>
      </c>
      <c r="I57" s="57">
        <v>8000</v>
      </c>
      <c r="J57" s="57">
        <v>8000</v>
      </c>
      <c r="K57" s="57">
        <v>9000</v>
      </c>
      <c r="L57" s="57">
        <v>9000</v>
      </c>
      <c r="M57" s="57">
        <v>10000</v>
      </c>
      <c r="N57" s="57">
        <v>10000</v>
      </c>
      <c r="O57" s="35">
        <f t="shared" ref="O57" si="53">SUM(C57:N57)</f>
        <v>90000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2:29" s="60" customFormat="1" ht="15.75" customHeight="1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2:29" s="31" customFormat="1" ht="30" customHeight="1">
      <c r="B59" s="12" t="s">
        <v>15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2:29" s="17" customFormat="1" ht="20" customHeight="1">
      <c r="B60" s="56" t="s">
        <v>16</v>
      </c>
      <c r="C60" s="15" t="s">
        <v>0</v>
      </c>
      <c r="D60" s="15" t="s">
        <v>1</v>
      </c>
      <c r="E60" s="15" t="s">
        <v>2</v>
      </c>
      <c r="F60" s="15" t="s">
        <v>3</v>
      </c>
      <c r="G60" s="15" t="s">
        <v>4</v>
      </c>
      <c r="H60" s="15" t="s">
        <v>5</v>
      </c>
      <c r="I60" s="15" t="s">
        <v>6</v>
      </c>
      <c r="J60" s="15" t="s">
        <v>7</v>
      </c>
      <c r="K60" s="15" t="s">
        <v>8</v>
      </c>
      <c r="L60" s="15" t="s">
        <v>9</v>
      </c>
      <c r="M60" s="15" t="s">
        <v>10</v>
      </c>
      <c r="N60" s="15" t="s">
        <v>11</v>
      </c>
      <c r="O60" s="16" t="s">
        <v>12</v>
      </c>
    </row>
    <row r="61" spans="2:29" s="4" customFormat="1" ht="15.75" customHeight="1">
      <c r="B61" s="19" t="s">
        <v>17</v>
      </c>
      <c r="C61" s="57">
        <v>10000</v>
      </c>
      <c r="D61" s="57">
        <v>10000</v>
      </c>
      <c r="E61" s="57">
        <v>10000</v>
      </c>
      <c r="F61" s="57">
        <v>10000</v>
      </c>
      <c r="G61" s="57">
        <v>10000</v>
      </c>
      <c r="H61" s="57">
        <v>10000</v>
      </c>
      <c r="I61" s="57">
        <v>15000</v>
      </c>
      <c r="J61" s="57">
        <v>15000</v>
      </c>
      <c r="K61" s="57">
        <v>15000</v>
      </c>
      <c r="L61" s="57">
        <v>25000</v>
      </c>
      <c r="M61" s="57">
        <v>20000</v>
      </c>
      <c r="N61" s="57">
        <v>20000</v>
      </c>
      <c r="O61" s="35">
        <f t="shared" ref="O61:O64" si="54">SUM(C61:N61)</f>
        <v>170000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2:29" s="4" customFormat="1" ht="15.75" customHeight="1">
      <c r="B62" s="19" t="s">
        <v>18</v>
      </c>
      <c r="C62" s="57">
        <v>6000</v>
      </c>
      <c r="D62" s="57">
        <v>6000</v>
      </c>
      <c r="E62" s="57">
        <v>6000</v>
      </c>
      <c r="F62" s="57">
        <v>6000</v>
      </c>
      <c r="G62" s="57">
        <v>6000</v>
      </c>
      <c r="H62" s="57">
        <v>6000</v>
      </c>
      <c r="I62" s="57">
        <v>9000</v>
      </c>
      <c r="J62" s="57">
        <v>9000</v>
      </c>
      <c r="K62" s="57">
        <v>9000</v>
      </c>
      <c r="L62" s="57">
        <v>15000</v>
      </c>
      <c r="M62" s="57">
        <v>12000</v>
      </c>
      <c r="N62" s="57">
        <v>12000</v>
      </c>
      <c r="O62" s="35">
        <f t="shared" si="54"/>
        <v>102000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2:29" s="4" customFormat="1" ht="15.75" customHeight="1">
      <c r="B63" s="19" t="s">
        <v>19</v>
      </c>
      <c r="C63" s="57">
        <v>5000</v>
      </c>
      <c r="D63" s="57">
        <v>5000</v>
      </c>
      <c r="E63" s="57">
        <v>5000</v>
      </c>
      <c r="F63" s="57">
        <v>5000</v>
      </c>
      <c r="G63" s="57">
        <v>5000</v>
      </c>
      <c r="H63" s="57">
        <v>5000</v>
      </c>
      <c r="I63" s="57">
        <v>7000</v>
      </c>
      <c r="J63" s="57">
        <v>7000</v>
      </c>
      <c r="K63" s="57">
        <v>7000</v>
      </c>
      <c r="L63" s="57">
        <v>11000</v>
      </c>
      <c r="M63" s="57">
        <v>9000</v>
      </c>
      <c r="N63" s="57">
        <v>9000</v>
      </c>
      <c r="O63" s="35">
        <f t="shared" si="54"/>
        <v>80000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2:29" s="4" customFormat="1" ht="15.75" customHeight="1">
      <c r="B64" s="19" t="s">
        <v>20</v>
      </c>
      <c r="C64" s="57">
        <v>7553</v>
      </c>
      <c r="D64" s="57">
        <v>7553</v>
      </c>
      <c r="E64" s="57">
        <v>7553</v>
      </c>
      <c r="F64" s="57">
        <v>7553</v>
      </c>
      <c r="G64" s="57">
        <v>7553</v>
      </c>
      <c r="H64" s="57">
        <v>7553</v>
      </c>
      <c r="I64" s="57">
        <v>9500</v>
      </c>
      <c r="J64" s="57">
        <v>9500</v>
      </c>
      <c r="K64" s="57">
        <v>9500</v>
      </c>
      <c r="L64" s="57">
        <v>15000</v>
      </c>
      <c r="M64" s="57">
        <v>13500</v>
      </c>
      <c r="N64" s="57">
        <v>13500</v>
      </c>
      <c r="O64" s="35">
        <f t="shared" si="54"/>
        <v>115818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2:29" s="4" customFormat="1" ht="15.75" customHeight="1">
      <c r="B65" s="19" t="s">
        <v>21</v>
      </c>
      <c r="C65" s="61">
        <v>1.38</v>
      </c>
      <c r="D65" s="61">
        <v>1.38</v>
      </c>
      <c r="E65" s="61">
        <v>1.38</v>
      </c>
      <c r="F65" s="61">
        <v>1.38</v>
      </c>
      <c r="G65" s="61">
        <v>1.38</v>
      </c>
      <c r="H65" s="61">
        <v>1.38</v>
      </c>
      <c r="I65" s="61">
        <v>1.38</v>
      </c>
      <c r="J65" s="61">
        <v>1.38</v>
      </c>
      <c r="K65" s="61">
        <v>1.38</v>
      </c>
      <c r="L65" s="61">
        <v>1.38</v>
      </c>
      <c r="M65" s="61">
        <v>1.38</v>
      </c>
      <c r="N65" s="61">
        <v>1.38</v>
      </c>
      <c r="O65" s="62">
        <f>O61/O64</f>
        <v>1.4678202006596557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2:29" s="4" customFormat="1" ht="15.75" customHeight="1">
      <c r="B66" s="19" t="s">
        <v>22</v>
      </c>
      <c r="C66" s="63">
        <v>0.86899999999999999</v>
      </c>
      <c r="D66" s="63">
        <v>0.86899999999999999</v>
      </c>
      <c r="E66" s="63">
        <v>0.86899999999999999</v>
      </c>
      <c r="F66" s="63">
        <v>0.86899999999999999</v>
      </c>
      <c r="G66" s="63">
        <v>0.86899999999999999</v>
      </c>
      <c r="H66" s="63">
        <v>0.86899999999999999</v>
      </c>
      <c r="I66" s="63">
        <v>0.86899999999999999</v>
      </c>
      <c r="J66" s="63">
        <v>0.86899999999999999</v>
      </c>
      <c r="K66" s="63">
        <v>0.86899999999999999</v>
      </c>
      <c r="L66" s="63">
        <v>0.86899999999999999</v>
      </c>
      <c r="M66" s="63">
        <v>0.86899999999999999</v>
      </c>
      <c r="N66" s="63">
        <v>0.86899999999999999</v>
      </c>
      <c r="O66" s="64">
        <v>0.86899999999999999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2:29" s="17" customFormat="1" ht="20" customHeight="1">
      <c r="B67" s="41" t="s">
        <v>23</v>
      </c>
      <c r="C67" s="15" t="s">
        <v>0</v>
      </c>
      <c r="D67" s="15" t="s">
        <v>1</v>
      </c>
      <c r="E67" s="15" t="s">
        <v>2</v>
      </c>
      <c r="F67" s="15" t="s">
        <v>3</v>
      </c>
      <c r="G67" s="15" t="s">
        <v>4</v>
      </c>
      <c r="H67" s="15" t="s">
        <v>5</v>
      </c>
      <c r="I67" s="15" t="s">
        <v>6</v>
      </c>
      <c r="J67" s="15" t="s">
        <v>7</v>
      </c>
      <c r="K67" s="15" t="s">
        <v>8</v>
      </c>
      <c r="L67" s="15" t="s">
        <v>9</v>
      </c>
      <c r="M67" s="15" t="s">
        <v>10</v>
      </c>
      <c r="N67" s="15" t="s">
        <v>11</v>
      </c>
      <c r="O67" s="16" t="s">
        <v>12</v>
      </c>
    </row>
    <row r="68" spans="2:29" s="65" customFormat="1" ht="15.75" customHeight="1">
      <c r="B68" s="19" t="s">
        <v>24</v>
      </c>
      <c r="C68" s="57">
        <v>3000</v>
      </c>
      <c r="D68" s="57">
        <v>3000</v>
      </c>
      <c r="E68" s="57">
        <v>3000</v>
      </c>
      <c r="F68" s="57">
        <v>3000</v>
      </c>
      <c r="G68" s="57">
        <v>3000</v>
      </c>
      <c r="H68" s="57">
        <v>3000</v>
      </c>
      <c r="I68" s="57">
        <v>4000</v>
      </c>
      <c r="J68" s="57">
        <v>4000</v>
      </c>
      <c r="K68" s="57">
        <v>4000</v>
      </c>
      <c r="L68" s="57">
        <v>4000</v>
      </c>
      <c r="M68" s="57">
        <v>5000</v>
      </c>
      <c r="N68" s="57">
        <v>5000</v>
      </c>
      <c r="O68" s="35">
        <f t="shared" ref="O68:O70" si="55">SUM(C68:N68)</f>
        <v>44000</v>
      </c>
    </row>
    <row r="69" spans="2:29" s="65" customFormat="1" ht="15.75" customHeight="1">
      <c r="B69" s="19" t="s">
        <v>25</v>
      </c>
      <c r="C69" s="57">
        <v>4000</v>
      </c>
      <c r="D69" s="57">
        <v>4000</v>
      </c>
      <c r="E69" s="57">
        <v>4000</v>
      </c>
      <c r="F69" s="57">
        <v>4000</v>
      </c>
      <c r="G69" s="57">
        <v>4000</v>
      </c>
      <c r="H69" s="57">
        <v>4000</v>
      </c>
      <c r="I69" s="57">
        <v>5000</v>
      </c>
      <c r="J69" s="57">
        <v>5000</v>
      </c>
      <c r="K69" s="57">
        <v>5000</v>
      </c>
      <c r="L69" s="57">
        <v>10000</v>
      </c>
      <c r="M69" s="57">
        <v>8000</v>
      </c>
      <c r="N69" s="57">
        <v>8000</v>
      </c>
      <c r="O69" s="35">
        <f t="shared" si="55"/>
        <v>65000</v>
      </c>
    </row>
    <row r="70" spans="2:29" s="65" customFormat="1" ht="15.75" customHeight="1">
      <c r="B70" s="19" t="s">
        <v>26</v>
      </c>
      <c r="C70" s="57">
        <v>500</v>
      </c>
      <c r="D70" s="57">
        <v>500</v>
      </c>
      <c r="E70" s="57">
        <v>500</v>
      </c>
      <c r="F70" s="57">
        <v>500</v>
      </c>
      <c r="G70" s="57">
        <v>500</v>
      </c>
      <c r="H70" s="57">
        <v>500</v>
      </c>
      <c r="I70" s="57">
        <v>500</v>
      </c>
      <c r="J70" s="57">
        <v>500</v>
      </c>
      <c r="K70" s="57">
        <v>500</v>
      </c>
      <c r="L70" s="57">
        <v>1000</v>
      </c>
      <c r="M70" s="57">
        <v>500</v>
      </c>
      <c r="N70" s="57">
        <v>500</v>
      </c>
      <c r="O70" s="35">
        <f t="shared" si="55"/>
        <v>6500</v>
      </c>
    </row>
    <row r="71" spans="2:29" s="17" customFormat="1" ht="20" customHeight="1">
      <c r="B71" s="41" t="s">
        <v>27</v>
      </c>
      <c r="C71" s="15" t="s">
        <v>0</v>
      </c>
      <c r="D71" s="15" t="s">
        <v>1</v>
      </c>
      <c r="E71" s="15" t="s">
        <v>2</v>
      </c>
      <c r="F71" s="15" t="s">
        <v>3</v>
      </c>
      <c r="G71" s="15" t="s">
        <v>4</v>
      </c>
      <c r="H71" s="15" t="s">
        <v>5</v>
      </c>
      <c r="I71" s="15" t="s">
        <v>6</v>
      </c>
      <c r="J71" s="15" t="s">
        <v>7</v>
      </c>
      <c r="K71" s="15" t="s">
        <v>8</v>
      </c>
      <c r="L71" s="15" t="s">
        <v>9</v>
      </c>
      <c r="M71" s="15" t="s">
        <v>10</v>
      </c>
      <c r="N71" s="15" t="s">
        <v>11</v>
      </c>
      <c r="O71" s="16" t="s">
        <v>12</v>
      </c>
    </row>
    <row r="72" spans="2:29" s="65" customFormat="1" ht="15.75" customHeight="1">
      <c r="B72" s="19" t="s">
        <v>24</v>
      </c>
      <c r="C72" s="57">
        <v>115</v>
      </c>
      <c r="D72" s="57">
        <v>120</v>
      </c>
      <c r="E72" s="57">
        <v>112</v>
      </c>
      <c r="F72" s="57">
        <v>130</v>
      </c>
      <c r="G72" s="57">
        <v>110</v>
      </c>
      <c r="H72" s="57">
        <v>90</v>
      </c>
      <c r="I72" s="57">
        <v>130</v>
      </c>
      <c r="J72" s="57">
        <v>150</v>
      </c>
      <c r="K72" s="57">
        <v>120</v>
      </c>
      <c r="L72" s="57">
        <v>160</v>
      </c>
      <c r="M72" s="57">
        <v>130</v>
      </c>
      <c r="N72" s="57">
        <v>100</v>
      </c>
      <c r="O72" s="35">
        <f t="shared" ref="O72:O74" si="56">SUM(C72:N72)</f>
        <v>1467</v>
      </c>
    </row>
    <row r="73" spans="2:29" s="65" customFormat="1" ht="15.75" customHeight="1">
      <c r="B73" s="19" t="s">
        <v>25</v>
      </c>
      <c r="C73" s="57">
        <v>10</v>
      </c>
      <c r="D73" s="57">
        <v>6.1772151898734178</v>
      </c>
      <c r="E73" s="57">
        <v>4</v>
      </c>
      <c r="F73" s="57">
        <v>20</v>
      </c>
      <c r="G73" s="57">
        <v>35</v>
      </c>
      <c r="H73" s="57">
        <v>30</v>
      </c>
      <c r="I73" s="57">
        <v>33</v>
      </c>
      <c r="J73" s="57">
        <v>45</v>
      </c>
      <c r="K73" s="57">
        <v>60</v>
      </c>
      <c r="L73" s="57">
        <v>90</v>
      </c>
      <c r="M73" s="57">
        <v>88</v>
      </c>
      <c r="N73" s="57">
        <v>66</v>
      </c>
      <c r="O73" s="35">
        <f t="shared" si="56"/>
        <v>487.17721518987344</v>
      </c>
    </row>
    <row r="74" spans="2:29" s="65" customFormat="1" ht="15.75" customHeight="1">
      <c r="B74" s="19" t="s">
        <v>26</v>
      </c>
      <c r="C74" s="57">
        <v>3.0886075949367089</v>
      </c>
      <c r="D74" s="57">
        <v>3.0886075949367089</v>
      </c>
      <c r="E74" s="57">
        <v>3.0886075949367089</v>
      </c>
      <c r="F74" s="57">
        <v>3.0886075949367089</v>
      </c>
      <c r="G74" s="57">
        <v>3.0886075949367089</v>
      </c>
      <c r="H74" s="57">
        <v>3.0886075949367089</v>
      </c>
      <c r="I74" s="57">
        <v>3.0886075949367089</v>
      </c>
      <c r="J74" s="57">
        <v>3.0886075949367089</v>
      </c>
      <c r="K74" s="57">
        <v>3.0886075949367089</v>
      </c>
      <c r="L74" s="57">
        <v>3.0886075949367089</v>
      </c>
      <c r="M74" s="57">
        <v>3.0886075949367089</v>
      </c>
      <c r="N74" s="57">
        <v>3.0886075949367089</v>
      </c>
      <c r="O74" s="35">
        <f t="shared" si="56"/>
        <v>37.063291139240505</v>
      </c>
    </row>
    <row r="75" spans="2:29" s="17" customFormat="1" ht="20" customHeight="1">
      <c r="B75" s="41" t="s">
        <v>28</v>
      </c>
      <c r="C75" s="15" t="s">
        <v>0</v>
      </c>
      <c r="D75" s="15" t="s">
        <v>1</v>
      </c>
      <c r="E75" s="15" t="s">
        <v>2</v>
      </c>
      <c r="F75" s="15" t="s">
        <v>3</v>
      </c>
      <c r="G75" s="15" t="s">
        <v>4</v>
      </c>
      <c r="H75" s="15" t="s">
        <v>5</v>
      </c>
      <c r="I75" s="15" t="s">
        <v>6</v>
      </c>
      <c r="J75" s="15" t="s">
        <v>7</v>
      </c>
      <c r="K75" s="15" t="s">
        <v>8</v>
      </c>
      <c r="L75" s="15" t="s">
        <v>9</v>
      </c>
      <c r="M75" s="15" t="s">
        <v>10</v>
      </c>
      <c r="N75" s="15" t="s">
        <v>11</v>
      </c>
      <c r="O75" s="16" t="s">
        <v>12</v>
      </c>
    </row>
    <row r="76" spans="2:29" s="65" customFormat="1" ht="15.75" customHeight="1">
      <c r="B76" s="19" t="s">
        <v>126</v>
      </c>
      <c r="C76" s="57">
        <v>595.92369565217393</v>
      </c>
      <c r="D76" s="57">
        <v>595.92369565217393</v>
      </c>
      <c r="E76" s="57">
        <v>595.92369565217393</v>
      </c>
      <c r="F76" s="57">
        <v>595.92369565217393</v>
      </c>
      <c r="G76" s="57">
        <v>595.92369565217393</v>
      </c>
      <c r="H76" s="57">
        <v>595.92369565217393</v>
      </c>
      <c r="I76" s="57">
        <v>595.92369565217393</v>
      </c>
      <c r="J76" s="57">
        <v>595.92369565217393</v>
      </c>
      <c r="K76" s="57">
        <v>595.92369565217393</v>
      </c>
      <c r="L76" s="57">
        <v>595.92369565217393</v>
      </c>
      <c r="M76" s="57">
        <v>595.92369565217393</v>
      </c>
      <c r="N76" s="57">
        <v>595.92369565217393</v>
      </c>
      <c r="O76" s="35">
        <f t="shared" ref="O76:O83" si="57">SUM(C76:N76)</f>
        <v>7151.0843478260858</v>
      </c>
    </row>
    <row r="77" spans="2:29" s="65" customFormat="1" ht="15.75" customHeight="1">
      <c r="B77" s="19" t="s">
        <v>127</v>
      </c>
      <c r="C77" s="57">
        <v>4998.5082608695657</v>
      </c>
      <c r="D77" s="57">
        <v>4998.5082608695657</v>
      </c>
      <c r="E77" s="57">
        <v>4998.5082608695657</v>
      </c>
      <c r="F77" s="57">
        <v>4998.5082608695657</v>
      </c>
      <c r="G77" s="57">
        <v>4998.5082608695657</v>
      </c>
      <c r="H77" s="57">
        <v>4998.5082608695657</v>
      </c>
      <c r="I77" s="57">
        <v>4998.5082608695657</v>
      </c>
      <c r="J77" s="57">
        <v>4998.5082608695657</v>
      </c>
      <c r="K77" s="57">
        <v>4998.5082608695657</v>
      </c>
      <c r="L77" s="57">
        <v>4998.5082608695657</v>
      </c>
      <c r="M77" s="57">
        <v>4998.5082608695657</v>
      </c>
      <c r="N77" s="57">
        <v>4998.5082608695657</v>
      </c>
      <c r="O77" s="35">
        <f t="shared" si="57"/>
        <v>59982.099130434792</v>
      </c>
    </row>
    <row r="78" spans="2:29" s="65" customFormat="1" ht="15.75" customHeight="1">
      <c r="B78" s="19" t="s">
        <v>29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35">
        <f t="shared" si="57"/>
        <v>0</v>
      </c>
    </row>
    <row r="79" spans="2:29" s="65" customFormat="1" ht="15.75" customHeight="1">
      <c r="B79" s="19" t="s">
        <v>30</v>
      </c>
      <c r="C79" s="57">
        <v>1030.2153623188406</v>
      </c>
      <c r="D79" s="57">
        <v>1030.2153623188406</v>
      </c>
      <c r="E79" s="57">
        <v>1030.2153623188406</v>
      </c>
      <c r="F79" s="57">
        <v>1030.2153623188406</v>
      </c>
      <c r="G79" s="57">
        <v>1030.2153623188406</v>
      </c>
      <c r="H79" s="57">
        <v>1030.2153623188406</v>
      </c>
      <c r="I79" s="57">
        <v>1030.2153623188406</v>
      </c>
      <c r="J79" s="57">
        <v>1030.2153623188406</v>
      </c>
      <c r="K79" s="57">
        <v>1030.2153623188406</v>
      </c>
      <c r="L79" s="57">
        <v>1030.2153623188406</v>
      </c>
      <c r="M79" s="57">
        <v>1030.2153623188406</v>
      </c>
      <c r="N79" s="57">
        <v>1030.2153623188406</v>
      </c>
      <c r="O79" s="35">
        <f t="shared" si="57"/>
        <v>12362.584347826087</v>
      </c>
    </row>
    <row r="80" spans="2:29" s="65" customFormat="1" ht="15.75" customHeight="1">
      <c r="B80" s="19" t="s">
        <v>31</v>
      </c>
      <c r="C80" s="57">
        <v>52.870289855072464</v>
      </c>
      <c r="D80" s="57">
        <v>52.870289855072464</v>
      </c>
      <c r="E80" s="57">
        <v>52.870289855072464</v>
      </c>
      <c r="F80" s="57">
        <v>52.870289855072464</v>
      </c>
      <c r="G80" s="57">
        <v>52.870289855072464</v>
      </c>
      <c r="H80" s="57">
        <v>52.870289855072464</v>
      </c>
      <c r="I80" s="57">
        <v>52.870289855072464</v>
      </c>
      <c r="J80" s="57">
        <v>52.870289855072464</v>
      </c>
      <c r="K80" s="57">
        <v>52.870289855072464</v>
      </c>
      <c r="L80" s="57">
        <v>52.870289855072464</v>
      </c>
      <c r="M80" s="57">
        <v>52.870289855072464</v>
      </c>
      <c r="N80" s="57">
        <v>52.870289855072464</v>
      </c>
      <c r="O80" s="35">
        <f t="shared" si="57"/>
        <v>634.4434782608696</v>
      </c>
    </row>
    <row r="81" spans="2:15" s="65" customFormat="1" ht="15.75" customHeight="1">
      <c r="B81" s="19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35">
        <f t="shared" si="57"/>
        <v>0</v>
      </c>
    </row>
    <row r="82" spans="2:15" s="65" customFormat="1" ht="15.75" customHeight="1">
      <c r="B82" s="19" t="s">
        <v>33</v>
      </c>
      <c r="C82" s="57">
        <v>607.25304347826091</v>
      </c>
      <c r="D82" s="57">
        <v>607.25304347826091</v>
      </c>
      <c r="E82" s="57">
        <v>607.25304347826091</v>
      </c>
      <c r="F82" s="57">
        <v>607.25304347826091</v>
      </c>
      <c r="G82" s="57">
        <v>607.25304347826091</v>
      </c>
      <c r="H82" s="57">
        <v>607.25304347826091</v>
      </c>
      <c r="I82" s="57">
        <v>607.25304347826091</v>
      </c>
      <c r="J82" s="57">
        <v>607.25304347826091</v>
      </c>
      <c r="K82" s="57">
        <v>607.25304347826091</v>
      </c>
      <c r="L82" s="57">
        <v>607.25304347826091</v>
      </c>
      <c r="M82" s="57">
        <v>607.25304347826091</v>
      </c>
      <c r="N82" s="57">
        <v>607.25304347826091</v>
      </c>
      <c r="O82" s="35">
        <f t="shared" si="57"/>
        <v>7287.0365217391327</v>
      </c>
    </row>
    <row r="83" spans="2:15" s="65" customFormat="1" ht="15.75" customHeight="1">
      <c r="B83" s="19" t="s">
        <v>34</v>
      </c>
      <c r="C83" s="57">
        <v>267.37260869565222</v>
      </c>
      <c r="D83" s="57">
        <v>267.37260869565222</v>
      </c>
      <c r="E83" s="57">
        <v>267.37260869565222</v>
      </c>
      <c r="F83" s="57">
        <v>267.37260869565222</v>
      </c>
      <c r="G83" s="57">
        <v>267.37260869565222</v>
      </c>
      <c r="H83" s="57">
        <v>267.37260869565222</v>
      </c>
      <c r="I83" s="57">
        <v>267.37260869565222</v>
      </c>
      <c r="J83" s="57">
        <v>267.37260869565222</v>
      </c>
      <c r="K83" s="57">
        <v>267.37260869565222</v>
      </c>
      <c r="L83" s="57">
        <v>267.37260869565222</v>
      </c>
      <c r="M83" s="57">
        <v>267.37260869565222</v>
      </c>
      <c r="N83" s="57">
        <v>267.37260869565222</v>
      </c>
      <c r="O83" s="35">
        <f t="shared" si="57"/>
        <v>3208.4713043478264</v>
      </c>
    </row>
    <row r="84" spans="2:15" s="17" customFormat="1" ht="20" customHeight="1">
      <c r="B84" s="41" t="s">
        <v>35</v>
      </c>
      <c r="C84" s="15" t="s">
        <v>0</v>
      </c>
      <c r="D84" s="15" t="s">
        <v>1</v>
      </c>
      <c r="E84" s="15" t="s">
        <v>2</v>
      </c>
      <c r="F84" s="15" t="s">
        <v>3</v>
      </c>
      <c r="G84" s="15" t="s">
        <v>4</v>
      </c>
      <c r="H84" s="15" t="s">
        <v>5</v>
      </c>
      <c r="I84" s="15" t="s">
        <v>6</v>
      </c>
      <c r="J84" s="15" t="s">
        <v>7</v>
      </c>
      <c r="K84" s="15" t="s">
        <v>8</v>
      </c>
      <c r="L84" s="15" t="s">
        <v>9</v>
      </c>
      <c r="M84" s="15" t="s">
        <v>10</v>
      </c>
      <c r="N84" s="15" t="s">
        <v>11</v>
      </c>
      <c r="O84" s="16" t="s">
        <v>12</v>
      </c>
    </row>
    <row r="85" spans="2:15" s="65" customFormat="1" ht="15.75" customHeight="1">
      <c r="B85" s="19" t="s">
        <v>126</v>
      </c>
      <c r="C85" s="57">
        <v>26</v>
      </c>
      <c r="D85" s="57">
        <v>26</v>
      </c>
      <c r="E85" s="57">
        <v>26</v>
      </c>
      <c r="F85" s="57">
        <v>26</v>
      </c>
      <c r="G85" s="57">
        <v>26</v>
      </c>
      <c r="H85" s="57">
        <v>26</v>
      </c>
      <c r="I85" s="57">
        <v>26</v>
      </c>
      <c r="J85" s="57">
        <v>26</v>
      </c>
      <c r="K85" s="57">
        <v>26</v>
      </c>
      <c r="L85" s="57">
        <v>26</v>
      </c>
      <c r="M85" s="57">
        <v>26</v>
      </c>
      <c r="N85" s="57">
        <v>26</v>
      </c>
      <c r="O85" s="35">
        <f t="shared" ref="O85:O92" si="58">SUM(C85:N85)</f>
        <v>312</v>
      </c>
    </row>
    <row r="86" spans="2:15" s="65" customFormat="1" ht="15.75" customHeight="1">
      <c r="B86" s="19" t="s">
        <v>127</v>
      </c>
      <c r="C86" s="57">
        <v>6</v>
      </c>
      <c r="D86" s="57">
        <v>6</v>
      </c>
      <c r="E86" s="57">
        <v>6</v>
      </c>
      <c r="F86" s="57">
        <v>6</v>
      </c>
      <c r="G86" s="57">
        <v>6</v>
      </c>
      <c r="H86" s="57">
        <v>6</v>
      </c>
      <c r="I86" s="57">
        <v>6</v>
      </c>
      <c r="J86" s="57">
        <v>6</v>
      </c>
      <c r="K86" s="57">
        <v>6</v>
      </c>
      <c r="L86" s="57">
        <v>6</v>
      </c>
      <c r="M86" s="57">
        <v>6</v>
      </c>
      <c r="N86" s="57">
        <v>6</v>
      </c>
      <c r="O86" s="35">
        <f t="shared" si="58"/>
        <v>72</v>
      </c>
    </row>
    <row r="87" spans="2:15" s="65" customFormat="1" ht="15.75" customHeight="1">
      <c r="B87" s="19" t="s">
        <v>29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35">
        <f t="shared" si="58"/>
        <v>0</v>
      </c>
    </row>
    <row r="88" spans="2:15" s="65" customFormat="1" ht="15.75" customHeight="1">
      <c r="B88" s="19" t="s">
        <v>30</v>
      </c>
      <c r="C88" s="57">
        <v>80</v>
      </c>
      <c r="D88" s="57">
        <v>80</v>
      </c>
      <c r="E88" s="57">
        <v>80</v>
      </c>
      <c r="F88" s="57">
        <v>80</v>
      </c>
      <c r="G88" s="57">
        <v>80</v>
      </c>
      <c r="H88" s="57">
        <v>80</v>
      </c>
      <c r="I88" s="57">
        <v>80</v>
      </c>
      <c r="J88" s="57">
        <v>80</v>
      </c>
      <c r="K88" s="57">
        <v>80</v>
      </c>
      <c r="L88" s="57">
        <v>80</v>
      </c>
      <c r="M88" s="57">
        <v>80</v>
      </c>
      <c r="N88" s="57">
        <v>80</v>
      </c>
      <c r="O88" s="35">
        <f t="shared" si="58"/>
        <v>960</v>
      </c>
    </row>
    <row r="89" spans="2:15" s="65" customFormat="1" ht="15.75" customHeight="1">
      <c r="B89" s="19" t="s">
        <v>31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35">
        <f t="shared" si="58"/>
        <v>0</v>
      </c>
    </row>
    <row r="90" spans="2:15" s="65" customFormat="1" ht="15.75" customHeight="1">
      <c r="B90" s="19" t="s">
        <v>32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35">
        <f t="shared" si="58"/>
        <v>0</v>
      </c>
    </row>
    <row r="91" spans="2:15" s="65" customFormat="1" ht="15.75" customHeight="1">
      <c r="B91" s="19" t="s">
        <v>33</v>
      </c>
      <c r="C91" s="57">
        <v>10</v>
      </c>
      <c r="D91" s="57">
        <v>10</v>
      </c>
      <c r="E91" s="57">
        <v>10</v>
      </c>
      <c r="F91" s="57">
        <v>10</v>
      </c>
      <c r="G91" s="57">
        <v>10</v>
      </c>
      <c r="H91" s="57">
        <v>10</v>
      </c>
      <c r="I91" s="57">
        <v>10</v>
      </c>
      <c r="J91" s="57">
        <v>10</v>
      </c>
      <c r="K91" s="57">
        <v>10</v>
      </c>
      <c r="L91" s="57">
        <v>10</v>
      </c>
      <c r="M91" s="57">
        <v>10</v>
      </c>
      <c r="N91" s="57">
        <v>10</v>
      </c>
      <c r="O91" s="35">
        <f t="shared" si="58"/>
        <v>120</v>
      </c>
    </row>
    <row r="92" spans="2:15" s="65" customFormat="1" ht="15.75" customHeight="1">
      <c r="B92" s="19" t="s">
        <v>34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35">
        <f t="shared" si="58"/>
        <v>0</v>
      </c>
    </row>
    <row r="93" spans="2:15" s="17" customFormat="1" ht="20" customHeight="1">
      <c r="B93" s="41" t="s">
        <v>36</v>
      </c>
      <c r="C93" s="15" t="s">
        <v>0</v>
      </c>
      <c r="D93" s="15" t="s">
        <v>1</v>
      </c>
      <c r="E93" s="15" t="s">
        <v>2</v>
      </c>
      <c r="F93" s="15" t="s">
        <v>3</v>
      </c>
      <c r="G93" s="15" t="s">
        <v>4</v>
      </c>
      <c r="H93" s="15" t="s">
        <v>5</v>
      </c>
      <c r="I93" s="15" t="s">
        <v>6</v>
      </c>
      <c r="J93" s="15" t="s">
        <v>7</v>
      </c>
      <c r="K93" s="15" t="s">
        <v>8</v>
      </c>
      <c r="L93" s="15" t="s">
        <v>9</v>
      </c>
      <c r="M93" s="15" t="s">
        <v>10</v>
      </c>
      <c r="N93" s="15" t="s">
        <v>11</v>
      </c>
      <c r="O93" s="16" t="s">
        <v>12</v>
      </c>
    </row>
    <row r="94" spans="2:15" s="65" customFormat="1" ht="15.75" customHeight="1">
      <c r="B94" s="19" t="s">
        <v>37</v>
      </c>
      <c r="C94" s="57">
        <v>800</v>
      </c>
      <c r="D94" s="57">
        <v>820</v>
      </c>
      <c r="E94" s="57">
        <v>830</v>
      </c>
      <c r="F94" s="57">
        <v>840</v>
      </c>
      <c r="G94" s="57">
        <v>880</v>
      </c>
      <c r="H94" s="57">
        <v>995</v>
      </c>
      <c r="I94" s="57">
        <v>1000</v>
      </c>
      <c r="J94" s="57">
        <v>1100</v>
      </c>
      <c r="K94" s="57">
        <v>1200</v>
      </c>
      <c r="L94" s="57">
        <v>1300</v>
      </c>
      <c r="M94" s="57">
        <v>1220</v>
      </c>
      <c r="N94" s="57">
        <v>1100</v>
      </c>
      <c r="O94" s="35">
        <f>SUM(C94:N94)</f>
        <v>12085</v>
      </c>
    </row>
    <row r="95" spans="2:15" s="65" customFormat="1" ht="15.75" customHeight="1">
      <c r="B95" s="19" t="s">
        <v>38</v>
      </c>
      <c r="C95" s="63">
        <f t="shared" ref="C95:O95" si="59">IFERROR(C94/C64,"--")</f>
        <v>0.10591817820733483</v>
      </c>
      <c r="D95" s="63">
        <f t="shared" si="59"/>
        <v>0.1085661326625182</v>
      </c>
      <c r="E95" s="63">
        <f t="shared" si="59"/>
        <v>0.10989010989010989</v>
      </c>
      <c r="F95" s="63">
        <f t="shared" si="59"/>
        <v>0.11121408711770157</v>
      </c>
      <c r="G95" s="63">
        <f t="shared" si="59"/>
        <v>0.11650999602806832</v>
      </c>
      <c r="H95" s="63">
        <f t="shared" si="59"/>
        <v>0.13173573414537271</v>
      </c>
      <c r="I95" s="63">
        <f t="shared" si="59"/>
        <v>0.10526315789473684</v>
      </c>
      <c r="J95" s="63">
        <f t="shared" si="59"/>
        <v>0.11578947368421053</v>
      </c>
      <c r="K95" s="63">
        <f t="shared" si="59"/>
        <v>0.12631578947368421</v>
      </c>
      <c r="L95" s="63">
        <f t="shared" si="59"/>
        <v>8.666666666666667E-2</v>
      </c>
      <c r="M95" s="63">
        <f t="shared" si="59"/>
        <v>9.0370370370370365E-2</v>
      </c>
      <c r="N95" s="63">
        <f t="shared" si="59"/>
        <v>8.1481481481481488E-2</v>
      </c>
      <c r="O95" s="64">
        <f t="shared" si="59"/>
        <v>0.10434474779395259</v>
      </c>
    </row>
    <row r="96" spans="2:15" s="65" customFormat="1" ht="15.75" customHeight="1">
      <c r="B96" s="19" t="s">
        <v>39</v>
      </c>
      <c r="C96" s="57">
        <v>120</v>
      </c>
      <c r="D96" s="57">
        <v>130</v>
      </c>
      <c r="E96" s="57">
        <v>130</v>
      </c>
      <c r="F96" s="57">
        <v>144</v>
      </c>
      <c r="G96" s="57">
        <v>147</v>
      </c>
      <c r="H96" s="57">
        <v>150</v>
      </c>
      <c r="I96" s="57">
        <v>180</v>
      </c>
      <c r="J96" s="57">
        <v>177</v>
      </c>
      <c r="K96" s="57">
        <v>200</v>
      </c>
      <c r="L96" s="57">
        <v>210</v>
      </c>
      <c r="M96" s="57">
        <v>189</v>
      </c>
      <c r="N96" s="57">
        <v>165</v>
      </c>
      <c r="O96" s="35">
        <f>SUM(C96:N96)</f>
        <v>1942</v>
      </c>
    </row>
    <row r="97" spans="2:29" s="65" customFormat="1" ht="15.75" customHeight="1">
      <c r="B97" s="19" t="s">
        <v>66</v>
      </c>
      <c r="C97" s="63">
        <f t="shared" ref="C97:N97" si="60">IFERROR(C96/C64,"--")</f>
        <v>1.5887726731100223E-2</v>
      </c>
      <c r="D97" s="63">
        <f t="shared" si="60"/>
        <v>1.7211703958691909E-2</v>
      </c>
      <c r="E97" s="63">
        <f t="shared" si="60"/>
        <v>1.7211703958691909E-2</v>
      </c>
      <c r="F97" s="63">
        <f t="shared" si="60"/>
        <v>1.9065272077320269E-2</v>
      </c>
      <c r="G97" s="63">
        <f t="shared" si="60"/>
        <v>1.9462465245597776E-2</v>
      </c>
      <c r="H97" s="63">
        <f t="shared" si="60"/>
        <v>1.985965841387528E-2</v>
      </c>
      <c r="I97" s="63">
        <f t="shared" si="60"/>
        <v>1.8947368421052633E-2</v>
      </c>
      <c r="J97" s="63">
        <f t="shared" si="60"/>
        <v>1.8631578947368423E-2</v>
      </c>
      <c r="K97" s="63">
        <f t="shared" si="60"/>
        <v>2.1052631578947368E-2</v>
      </c>
      <c r="L97" s="63">
        <f t="shared" si="60"/>
        <v>1.4E-2</v>
      </c>
      <c r="M97" s="63">
        <f t="shared" si="60"/>
        <v>1.4E-2</v>
      </c>
      <c r="N97" s="63">
        <f t="shared" si="60"/>
        <v>1.2222222222222223E-2</v>
      </c>
      <c r="O97" s="64">
        <f>IFERROR(O96/O64,"--")</f>
        <v>1.6767687233417948E-2</v>
      </c>
    </row>
    <row r="98" spans="2:29" s="65" customFormat="1" ht="15.75" customHeight="1">
      <c r="B98" s="19" t="s">
        <v>40</v>
      </c>
      <c r="C98" s="63">
        <f t="shared" ref="C98:O98" si="61">IFERROR(C96/C94,"--")</f>
        <v>0.15</v>
      </c>
      <c r="D98" s="63">
        <f t="shared" si="61"/>
        <v>0.15853658536585366</v>
      </c>
      <c r="E98" s="63">
        <f t="shared" si="61"/>
        <v>0.15662650602409639</v>
      </c>
      <c r="F98" s="63">
        <f t="shared" si="61"/>
        <v>0.17142857142857143</v>
      </c>
      <c r="G98" s="63">
        <f t="shared" si="61"/>
        <v>0.16704545454545455</v>
      </c>
      <c r="H98" s="63">
        <f t="shared" si="61"/>
        <v>0.15075376884422109</v>
      </c>
      <c r="I98" s="63">
        <f t="shared" si="61"/>
        <v>0.18</v>
      </c>
      <c r="J98" s="63">
        <f t="shared" si="61"/>
        <v>0.16090909090909092</v>
      </c>
      <c r="K98" s="63">
        <f t="shared" si="61"/>
        <v>0.16666666666666666</v>
      </c>
      <c r="L98" s="63">
        <f t="shared" si="61"/>
        <v>0.16153846153846155</v>
      </c>
      <c r="M98" s="63">
        <f t="shared" si="61"/>
        <v>0.15491803278688523</v>
      </c>
      <c r="N98" s="63">
        <f t="shared" si="61"/>
        <v>0.15</v>
      </c>
      <c r="O98" s="64">
        <f t="shared" si="61"/>
        <v>0.16069507654116674</v>
      </c>
    </row>
    <row r="99" spans="2:29" s="17" customFormat="1" ht="20" customHeight="1">
      <c r="B99" s="41" t="s">
        <v>41</v>
      </c>
      <c r="C99" s="15" t="s">
        <v>0</v>
      </c>
      <c r="D99" s="15" t="s">
        <v>1</v>
      </c>
      <c r="E99" s="15" t="s">
        <v>2</v>
      </c>
      <c r="F99" s="15" t="s">
        <v>3</v>
      </c>
      <c r="G99" s="15" t="s">
        <v>4</v>
      </c>
      <c r="H99" s="15" t="s">
        <v>5</v>
      </c>
      <c r="I99" s="15" t="s">
        <v>6</v>
      </c>
      <c r="J99" s="15" t="s">
        <v>7</v>
      </c>
      <c r="K99" s="15" t="s">
        <v>8</v>
      </c>
      <c r="L99" s="15" t="s">
        <v>9</v>
      </c>
      <c r="M99" s="15" t="s">
        <v>10</v>
      </c>
      <c r="N99" s="15" t="s">
        <v>11</v>
      </c>
      <c r="O99" s="16" t="s">
        <v>12</v>
      </c>
    </row>
    <row r="100" spans="2:29" s="65" customFormat="1" ht="15.75" customHeight="1">
      <c r="B100" s="19" t="s">
        <v>37</v>
      </c>
      <c r="C100" s="57">
        <v>800</v>
      </c>
      <c r="D100" s="57">
        <v>820</v>
      </c>
      <c r="E100" s="57">
        <v>830</v>
      </c>
      <c r="F100" s="57">
        <v>840</v>
      </c>
      <c r="G100" s="57">
        <v>880</v>
      </c>
      <c r="H100" s="57">
        <v>995</v>
      </c>
      <c r="I100" s="57">
        <v>1000</v>
      </c>
      <c r="J100" s="57">
        <v>1100</v>
      </c>
      <c r="K100" s="57">
        <v>1200</v>
      </c>
      <c r="L100" s="57">
        <v>1300</v>
      </c>
      <c r="M100" s="57">
        <v>1220</v>
      </c>
      <c r="N100" s="57">
        <v>1100</v>
      </c>
      <c r="O100" s="35">
        <f>SUM(C100:N100)</f>
        <v>12085</v>
      </c>
    </row>
    <row r="101" spans="2:29" s="65" customFormat="1" ht="15.75" customHeight="1">
      <c r="B101" s="19" t="s">
        <v>38</v>
      </c>
      <c r="C101" s="63">
        <f>IFERROR(C100/C64,"--")</f>
        <v>0.10591817820733483</v>
      </c>
      <c r="D101" s="63">
        <f t="shared" ref="D101:O101" si="62">IFERROR(D100/D64,"--")</f>
        <v>0.1085661326625182</v>
      </c>
      <c r="E101" s="63">
        <f t="shared" si="62"/>
        <v>0.10989010989010989</v>
      </c>
      <c r="F101" s="63">
        <f t="shared" si="62"/>
        <v>0.11121408711770157</v>
      </c>
      <c r="G101" s="63">
        <f t="shared" si="62"/>
        <v>0.11650999602806832</v>
      </c>
      <c r="H101" s="63">
        <f t="shared" si="62"/>
        <v>0.13173573414537271</v>
      </c>
      <c r="I101" s="63">
        <f t="shared" si="62"/>
        <v>0.10526315789473684</v>
      </c>
      <c r="J101" s="63">
        <f t="shared" si="62"/>
        <v>0.11578947368421053</v>
      </c>
      <c r="K101" s="63">
        <f t="shared" si="62"/>
        <v>0.12631578947368421</v>
      </c>
      <c r="L101" s="63">
        <f t="shared" si="62"/>
        <v>8.666666666666667E-2</v>
      </c>
      <c r="M101" s="63">
        <f t="shared" si="62"/>
        <v>9.0370370370370365E-2</v>
      </c>
      <c r="N101" s="63">
        <f t="shared" si="62"/>
        <v>8.1481481481481488E-2</v>
      </c>
      <c r="O101" s="64">
        <f t="shared" si="62"/>
        <v>0.10434474779395259</v>
      </c>
    </row>
    <row r="102" spans="2:29" s="65" customFormat="1" ht="15.75" customHeight="1">
      <c r="B102" s="19" t="s">
        <v>39</v>
      </c>
      <c r="C102" s="57">
        <v>30</v>
      </c>
      <c r="D102" s="57">
        <v>35</v>
      </c>
      <c r="E102" s="57">
        <v>33</v>
      </c>
      <c r="F102" s="57">
        <v>40</v>
      </c>
      <c r="G102" s="57">
        <v>44</v>
      </c>
      <c r="H102" s="57">
        <v>46</v>
      </c>
      <c r="I102" s="57">
        <v>50</v>
      </c>
      <c r="J102" s="57">
        <v>55</v>
      </c>
      <c r="K102" s="57">
        <v>60</v>
      </c>
      <c r="L102" s="57">
        <v>65</v>
      </c>
      <c r="M102" s="57">
        <v>55</v>
      </c>
      <c r="N102" s="57">
        <v>50</v>
      </c>
      <c r="O102" s="35">
        <f>SUM(C102:N102)</f>
        <v>563</v>
      </c>
    </row>
    <row r="103" spans="2:29" s="65" customFormat="1" ht="15.75" customHeight="1">
      <c r="B103" s="19" t="s">
        <v>66</v>
      </c>
      <c r="C103" s="63">
        <f>IFERROR(C102/C64,"--")</f>
        <v>3.9719316827750558E-3</v>
      </c>
      <c r="D103" s="63">
        <f t="shared" ref="D103:O103" si="63">IFERROR(D102/D64,"--")</f>
        <v>4.6339202965708986E-3</v>
      </c>
      <c r="E103" s="63">
        <f t="shared" si="63"/>
        <v>4.369124851052562E-3</v>
      </c>
      <c r="F103" s="63">
        <f t="shared" si="63"/>
        <v>5.2959089103667414E-3</v>
      </c>
      <c r="G103" s="63">
        <f t="shared" si="63"/>
        <v>5.8254998014034155E-3</v>
      </c>
      <c r="H103" s="63">
        <f t="shared" si="63"/>
        <v>6.0902952469217529E-3</v>
      </c>
      <c r="I103" s="63">
        <f t="shared" si="63"/>
        <v>5.263157894736842E-3</v>
      </c>
      <c r="J103" s="63">
        <f t="shared" si="63"/>
        <v>5.7894736842105266E-3</v>
      </c>
      <c r="K103" s="63">
        <f t="shared" si="63"/>
        <v>6.3157894736842104E-3</v>
      </c>
      <c r="L103" s="63">
        <f t="shared" si="63"/>
        <v>4.3333333333333331E-3</v>
      </c>
      <c r="M103" s="63">
        <f t="shared" si="63"/>
        <v>4.0740740740740737E-3</v>
      </c>
      <c r="N103" s="63">
        <f t="shared" si="63"/>
        <v>3.7037037037037038E-3</v>
      </c>
      <c r="O103" s="64">
        <f t="shared" si="63"/>
        <v>4.8610751351258006E-3</v>
      </c>
    </row>
    <row r="104" spans="2:29" s="65" customFormat="1" ht="15.75" customHeight="1">
      <c r="B104" s="19" t="s">
        <v>40</v>
      </c>
      <c r="C104" s="63">
        <f>IFERROR(C102/C100,"--")</f>
        <v>3.7499999999999999E-2</v>
      </c>
      <c r="D104" s="63">
        <f t="shared" ref="D104:O104" si="64">IFERROR(D102/D100,"--")</f>
        <v>4.2682926829268296E-2</v>
      </c>
      <c r="E104" s="63">
        <f t="shared" si="64"/>
        <v>3.9759036144578312E-2</v>
      </c>
      <c r="F104" s="63">
        <f t="shared" si="64"/>
        <v>4.7619047619047616E-2</v>
      </c>
      <c r="G104" s="63">
        <f t="shared" si="64"/>
        <v>0.05</v>
      </c>
      <c r="H104" s="63">
        <f t="shared" si="64"/>
        <v>4.6231155778894473E-2</v>
      </c>
      <c r="I104" s="63">
        <f t="shared" si="64"/>
        <v>0.05</v>
      </c>
      <c r="J104" s="63">
        <f>IFERROR(J102/J100,"--")</f>
        <v>0.05</v>
      </c>
      <c r="K104" s="63">
        <f t="shared" si="64"/>
        <v>0.05</v>
      </c>
      <c r="L104" s="63">
        <f t="shared" si="64"/>
        <v>0.05</v>
      </c>
      <c r="M104" s="63">
        <f t="shared" si="64"/>
        <v>4.5081967213114756E-2</v>
      </c>
      <c r="N104" s="63">
        <f t="shared" si="64"/>
        <v>4.5454545454545456E-2</v>
      </c>
      <c r="O104" s="64">
        <f t="shared" si="64"/>
        <v>4.658667769962764E-2</v>
      </c>
    </row>
    <row r="105" spans="2:29" s="4" customFormat="1" ht="15.75" customHeight="1">
      <c r="B105" s="10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7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2:29" s="31" customFormat="1" ht="30" customHeight="1">
      <c r="B106" s="27" t="s">
        <v>58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2:29" s="17" customFormat="1" ht="20" customHeight="1">
      <c r="B107" s="32" t="s">
        <v>59</v>
      </c>
      <c r="C107" s="15" t="s">
        <v>0</v>
      </c>
      <c r="D107" s="15" t="s">
        <v>1</v>
      </c>
      <c r="E107" s="15" t="s">
        <v>2</v>
      </c>
      <c r="F107" s="15" t="s">
        <v>3</v>
      </c>
      <c r="G107" s="15" t="s">
        <v>4</v>
      </c>
      <c r="H107" s="15" t="s">
        <v>5</v>
      </c>
      <c r="I107" s="15" t="s">
        <v>6</v>
      </c>
      <c r="J107" s="15" t="s">
        <v>7</v>
      </c>
      <c r="K107" s="15" t="s">
        <v>8</v>
      </c>
      <c r="L107" s="15" t="s">
        <v>9</v>
      </c>
      <c r="M107" s="15" t="s">
        <v>10</v>
      </c>
      <c r="N107" s="15" t="s">
        <v>11</v>
      </c>
      <c r="O107" s="16" t="s">
        <v>12</v>
      </c>
    </row>
    <row r="108" spans="2:29" s="4" customFormat="1" ht="15.75" customHeight="1">
      <c r="B108" s="33" t="s">
        <v>14</v>
      </c>
      <c r="C108" s="39">
        <v>1000000</v>
      </c>
      <c r="D108" s="39">
        <v>1000000</v>
      </c>
      <c r="E108" s="39">
        <v>1000000</v>
      </c>
      <c r="F108" s="39">
        <v>1000000</v>
      </c>
      <c r="G108" s="39">
        <v>1000000</v>
      </c>
      <c r="H108" s="39">
        <v>1000000</v>
      </c>
      <c r="I108" s="39">
        <v>1000000</v>
      </c>
      <c r="J108" s="39">
        <v>1000000</v>
      </c>
      <c r="K108" s="39">
        <v>1000000</v>
      </c>
      <c r="L108" s="39">
        <v>1000000</v>
      </c>
      <c r="M108" s="39">
        <v>1000000</v>
      </c>
      <c r="N108" s="39">
        <v>1000000</v>
      </c>
      <c r="O108" s="21">
        <f t="shared" ref="O108:O109" si="65">SUM(C108:N108)</f>
        <v>12000000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2:29" s="4" customFormat="1" ht="15.75" customHeight="1">
      <c r="B109" s="33" t="s">
        <v>90</v>
      </c>
      <c r="C109" s="39">
        <v>850000</v>
      </c>
      <c r="D109" s="39">
        <v>900000</v>
      </c>
      <c r="E109" s="39">
        <v>950000</v>
      </c>
      <c r="F109" s="39">
        <v>950000</v>
      </c>
      <c r="G109" s="39">
        <v>950000</v>
      </c>
      <c r="H109" s="39">
        <v>950000</v>
      </c>
      <c r="I109" s="39">
        <v>950000</v>
      </c>
      <c r="J109" s="39">
        <v>950000</v>
      </c>
      <c r="K109" s="39">
        <v>950000</v>
      </c>
      <c r="L109" s="39">
        <v>950000</v>
      </c>
      <c r="M109" s="39">
        <v>950000</v>
      </c>
      <c r="N109" s="39">
        <v>950000</v>
      </c>
      <c r="O109" s="21">
        <f t="shared" si="65"/>
        <v>11250000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2:29" s="4" customFormat="1" ht="15.75" customHeight="1">
      <c r="B110" s="33" t="s">
        <v>91</v>
      </c>
      <c r="C110" s="43">
        <f>IFERROR(C109/C108,"--")</f>
        <v>0.85</v>
      </c>
      <c r="D110" s="43">
        <f t="shared" ref="D110:O110" si="66">IFERROR(D109/D108,"--")</f>
        <v>0.9</v>
      </c>
      <c r="E110" s="43">
        <f t="shared" si="66"/>
        <v>0.95</v>
      </c>
      <c r="F110" s="43">
        <f t="shared" si="66"/>
        <v>0.95</v>
      </c>
      <c r="G110" s="43">
        <f t="shared" si="66"/>
        <v>0.95</v>
      </c>
      <c r="H110" s="43">
        <f t="shared" si="66"/>
        <v>0.95</v>
      </c>
      <c r="I110" s="43">
        <f t="shared" si="66"/>
        <v>0.95</v>
      </c>
      <c r="J110" s="43">
        <f t="shared" si="66"/>
        <v>0.95</v>
      </c>
      <c r="K110" s="43">
        <f t="shared" si="66"/>
        <v>0.95</v>
      </c>
      <c r="L110" s="43">
        <f t="shared" si="66"/>
        <v>0.95</v>
      </c>
      <c r="M110" s="43">
        <f t="shared" si="66"/>
        <v>0.95</v>
      </c>
      <c r="N110" s="43">
        <f t="shared" si="66"/>
        <v>0.95</v>
      </c>
      <c r="O110" s="44">
        <f t="shared" si="66"/>
        <v>0.9375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2:29" s="4" customFormat="1" ht="15.75" customHeight="1">
      <c r="B111" s="33" t="s">
        <v>60</v>
      </c>
      <c r="C111" s="36">
        <v>700000</v>
      </c>
      <c r="D111" s="36">
        <v>700000</v>
      </c>
      <c r="E111" s="36">
        <v>700000</v>
      </c>
      <c r="F111" s="36">
        <v>600000</v>
      </c>
      <c r="G111" s="36">
        <v>600000</v>
      </c>
      <c r="H111" s="36">
        <v>550000</v>
      </c>
      <c r="I111" s="36">
        <v>550000</v>
      </c>
      <c r="J111" s="36">
        <v>550000</v>
      </c>
      <c r="K111" s="36">
        <v>550000</v>
      </c>
      <c r="L111" s="36">
        <v>550000</v>
      </c>
      <c r="M111" s="36">
        <v>550000</v>
      </c>
      <c r="N111" s="36">
        <v>550000</v>
      </c>
      <c r="O111" s="35">
        <f t="shared" ref="O111:O112" si="67">SUM(C111:N111)</f>
        <v>7150000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2:29" s="4" customFormat="1" ht="15.75" customHeight="1">
      <c r="B112" s="33" t="s">
        <v>61</v>
      </c>
      <c r="C112" s="36">
        <v>3000</v>
      </c>
      <c r="D112" s="36">
        <v>3000</v>
      </c>
      <c r="E112" s="36">
        <v>3000</v>
      </c>
      <c r="F112" s="36">
        <v>3500</v>
      </c>
      <c r="G112" s="36">
        <v>3500</v>
      </c>
      <c r="H112" s="36">
        <v>4000</v>
      </c>
      <c r="I112" s="36">
        <v>4000</v>
      </c>
      <c r="J112" s="36">
        <v>4000</v>
      </c>
      <c r="K112" s="36">
        <v>4000</v>
      </c>
      <c r="L112" s="36">
        <v>4000</v>
      </c>
      <c r="M112" s="36">
        <v>4000</v>
      </c>
      <c r="N112" s="36">
        <v>4000</v>
      </c>
      <c r="O112" s="35">
        <f t="shared" si="67"/>
        <v>44000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2:29" s="4" customFormat="1" ht="15.75" customHeight="1">
      <c r="B113" s="33" t="s">
        <v>132</v>
      </c>
      <c r="C113" s="70">
        <f>IFERROR(C112/C111,"--")</f>
        <v>4.2857142857142859E-3</v>
      </c>
      <c r="D113" s="70">
        <f t="shared" ref="D113:O113" si="68">IFERROR(D112/D111,"--")</f>
        <v>4.2857142857142859E-3</v>
      </c>
      <c r="E113" s="70">
        <f t="shared" si="68"/>
        <v>4.2857142857142859E-3</v>
      </c>
      <c r="F113" s="70">
        <f t="shared" si="68"/>
        <v>5.8333333333333336E-3</v>
      </c>
      <c r="G113" s="70">
        <f t="shared" si="68"/>
        <v>5.8333333333333336E-3</v>
      </c>
      <c r="H113" s="70">
        <f t="shared" si="68"/>
        <v>7.2727272727272727E-3</v>
      </c>
      <c r="I113" s="70">
        <f t="shared" si="68"/>
        <v>7.2727272727272727E-3</v>
      </c>
      <c r="J113" s="70">
        <f t="shared" si="68"/>
        <v>7.2727272727272727E-3</v>
      </c>
      <c r="K113" s="70">
        <f t="shared" si="68"/>
        <v>7.2727272727272727E-3</v>
      </c>
      <c r="L113" s="70">
        <f t="shared" si="68"/>
        <v>7.2727272727272727E-3</v>
      </c>
      <c r="M113" s="70">
        <f t="shared" si="68"/>
        <v>7.2727272727272727E-3</v>
      </c>
      <c r="N113" s="70">
        <f t="shared" si="68"/>
        <v>7.2727272727272727E-3</v>
      </c>
      <c r="O113" s="71">
        <f t="shared" si="68"/>
        <v>6.1538461538461538E-3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2:29" s="4" customFormat="1" ht="15.75" customHeight="1">
      <c r="B114" s="33" t="s">
        <v>62</v>
      </c>
      <c r="C114" s="39">
        <f>IFERROR(C109/C112,"--")</f>
        <v>283.33333333333331</v>
      </c>
      <c r="D114" s="39">
        <f t="shared" ref="D114:N114" si="69">IFERROR(D109/D112,"--")</f>
        <v>300</v>
      </c>
      <c r="E114" s="39">
        <f t="shared" si="69"/>
        <v>316.66666666666669</v>
      </c>
      <c r="F114" s="39">
        <f t="shared" si="69"/>
        <v>271.42857142857144</v>
      </c>
      <c r="G114" s="39">
        <f t="shared" si="69"/>
        <v>271.42857142857144</v>
      </c>
      <c r="H114" s="39">
        <f t="shared" si="69"/>
        <v>237.5</v>
      </c>
      <c r="I114" s="39">
        <f t="shared" si="69"/>
        <v>237.5</v>
      </c>
      <c r="J114" s="39">
        <f t="shared" si="69"/>
        <v>237.5</v>
      </c>
      <c r="K114" s="39">
        <f t="shared" si="69"/>
        <v>237.5</v>
      </c>
      <c r="L114" s="39">
        <f t="shared" si="69"/>
        <v>237.5</v>
      </c>
      <c r="M114" s="39">
        <f t="shared" si="69"/>
        <v>237.5</v>
      </c>
      <c r="N114" s="39">
        <f t="shared" si="69"/>
        <v>237.5</v>
      </c>
      <c r="O114" s="40">
        <f>IFERROR(O109/O112,"--")</f>
        <v>255.68181818181819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2:29" s="4" customFormat="1" ht="15.75" customHeight="1">
      <c r="B115" s="33" t="s">
        <v>89</v>
      </c>
      <c r="C115" s="36">
        <v>10</v>
      </c>
      <c r="D115" s="36">
        <v>10</v>
      </c>
      <c r="E115" s="36">
        <v>15</v>
      </c>
      <c r="F115" s="36">
        <v>15</v>
      </c>
      <c r="G115" s="36">
        <v>20</v>
      </c>
      <c r="H115" s="36">
        <v>20</v>
      </c>
      <c r="I115" s="36">
        <v>25</v>
      </c>
      <c r="J115" s="36">
        <v>25</v>
      </c>
      <c r="K115" s="36">
        <v>30</v>
      </c>
      <c r="L115" s="36">
        <v>30</v>
      </c>
      <c r="M115" s="36">
        <v>30</v>
      </c>
      <c r="N115" s="36">
        <v>30</v>
      </c>
      <c r="O115" s="35">
        <f>SUM(C115:N115)</f>
        <v>260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2:29" s="4" customFormat="1" ht="15.75" customHeight="1">
      <c r="B116" s="19" t="s">
        <v>133</v>
      </c>
      <c r="C116" s="70">
        <f>IFERROR(C115/C112,"--")</f>
        <v>3.3333333333333335E-3</v>
      </c>
      <c r="D116" s="70">
        <f t="shared" ref="D116:O116" si="70">IFERROR(D115/D112,"--")</f>
        <v>3.3333333333333335E-3</v>
      </c>
      <c r="E116" s="70">
        <f t="shared" si="70"/>
        <v>5.0000000000000001E-3</v>
      </c>
      <c r="F116" s="70">
        <f t="shared" si="70"/>
        <v>4.2857142857142859E-3</v>
      </c>
      <c r="G116" s="70">
        <f t="shared" si="70"/>
        <v>5.7142857142857143E-3</v>
      </c>
      <c r="H116" s="70">
        <f t="shared" si="70"/>
        <v>5.0000000000000001E-3</v>
      </c>
      <c r="I116" s="70">
        <f t="shared" si="70"/>
        <v>6.2500000000000003E-3</v>
      </c>
      <c r="J116" s="70">
        <f t="shared" si="70"/>
        <v>6.2500000000000003E-3</v>
      </c>
      <c r="K116" s="70">
        <f t="shared" si="70"/>
        <v>7.4999999999999997E-3</v>
      </c>
      <c r="L116" s="70">
        <f t="shared" si="70"/>
        <v>7.4999999999999997E-3</v>
      </c>
      <c r="M116" s="70">
        <f t="shared" si="70"/>
        <v>7.4999999999999997E-3</v>
      </c>
      <c r="N116" s="70">
        <f t="shared" si="70"/>
        <v>7.4999999999999997E-3</v>
      </c>
      <c r="O116" s="71">
        <f t="shared" si="70"/>
        <v>5.909090909090909E-3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2:29" s="4" customFormat="1" ht="15.75" customHeight="1">
      <c r="B117" s="33" t="s">
        <v>134</v>
      </c>
      <c r="C117" s="39">
        <f>IFERROR(C109/C115,"--")</f>
        <v>85000</v>
      </c>
      <c r="D117" s="39">
        <f t="shared" ref="D117:O117" si="71">IFERROR(D109/D115,"--")</f>
        <v>90000</v>
      </c>
      <c r="E117" s="39">
        <f t="shared" si="71"/>
        <v>63333.333333333336</v>
      </c>
      <c r="F117" s="39">
        <f t="shared" si="71"/>
        <v>63333.333333333336</v>
      </c>
      <c r="G117" s="39">
        <f t="shared" si="71"/>
        <v>47500</v>
      </c>
      <c r="H117" s="39">
        <f t="shared" si="71"/>
        <v>47500</v>
      </c>
      <c r="I117" s="39">
        <f t="shared" si="71"/>
        <v>38000</v>
      </c>
      <c r="J117" s="39">
        <f t="shared" si="71"/>
        <v>38000</v>
      </c>
      <c r="K117" s="39">
        <f t="shared" si="71"/>
        <v>31666.666666666668</v>
      </c>
      <c r="L117" s="39">
        <f t="shared" si="71"/>
        <v>31666.666666666668</v>
      </c>
      <c r="M117" s="39">
        <f t="shared" si="71"/>
        <v>31666.666666666668</v>
      </c>
      <c r="N117" s="39">
        <f t="shared" si="71"/>
        <v>31666.666666666668</v>
      </c>
      <c r="O117" s="40">
        <f t="shared" si="71"/>
        <v>43269.230769230766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2:29" s="17" customFormat="1" ht="20" customHeight="1">
      <c r="B118" s="41" t="s">
        <v>63</v>
      </c>
      <c r="C118" s="15" t="s">
        <v>0</v>
      </c>
      <c r="D118" s="15" t="s">
        <v>1</v>
      </c>
      <c r="E118" s="15" t="s">
        <v>2</v>
      </c>
      <c r="F118" s="15" t="s">
        <v>3</v>
      </c>
      <c r="G118" s="15" t="s">
        <v>4</v>
      </c>
      <c r="H118" s="15" t="s">
        <v>5</v>
      </c>
      <c r="I118" s="15" t="s">
        <v>6</v>
      </c>
      <c r="J118" s="15" t="s">
        <v>7</v>
      </c>
      <c r="K118" s="15" t="s">
        <v>8</v>
      </c>
      <c r="L118" s="15" t="s">
        <v>9</v>
      </c>
      <c r="M118" s="15" t="s">
        <v>10</v>
      </c>
      <c r="N118" s="15" t="s">
        <v>11</v>
      </c>
      <c r="O118" s="16" t="s">
        <v>12</v>
      </c>
    </row>
    <row r="119" spans="2:29" s="4" customFormat="1" ht="15.75" customHeight="1">
      <c r="B119" s="33" t="s">
        <v>14</v>
      </c>
      <c r="C119" s="39">
        <v>800000</v>
      </c>
      <c r="D119" s="39">
        <v>800000</v>
      </c>
      <c r="E119" s="39">
        <v>800000</v>
      </c>
      <c r="F119" s="39">
        <v>800000</v>
      </c>
      <c r="G119" s="39">
        <v>800000</v>
      </c>
      <c r="H119" s="39">
        <v>800000</v>
      </c>
      <c r="I119" s="39">
        <v>800000</v>
      </c>
      <c r="J119" s="39">
        <v>800000</v>
      </c>
      <c r="K119" s="39">
        <v>800000</v>
      </c>
      <c r="L119" s="39">
        <v>800000</v>
      </c>
      <c r="M119" s="39">
        <v>800000</v>
      </c>
      <c r="N119" s="39">
        <v>800000</v>
      </c>
      <c r="O119" s="21">
        <f t="shared" ref="O119:O120" si="72">SUM(C119:N119)</f>
        <v>9600000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2:29" s="4" customFormat="1" ht="15.75" customHeight="1">
      <c r="B120" s="33" t="s">
        <v>128</v>
      </c>
      <c r="C120" s="39">
        <v>780000</v>
      </c>
      <c r="D120" s="39">
        <v>780000</v>
      </c>
      <c r="E120" s="39">
        <v>780000</v>
      </c>
      <c r="F120" s="39">
        <v>780000</v>
      </c>
      <c r="G120" s="39">
        <v>780000</v>
      </c>
      <c r="H120" s="39">
        <v>780000</v>
      </c>
      <c r="I120" s="39">
        <v>780000</v>
      </c>
      <c r="J120" s="39">
        <v>780000</v>
      </c>
      <c r="K120" s="39">
        <v>780000</v>
      </c>
      <c r="L120" s="39">
        <v>780000</v>
      </c>
      <c r="M120" s="39">
        <v>780000</v>
      </c>
      <c r="N120" s="39">
        <v>780000</v>
      </c>
      <c r="O120" s="21">
        <f t="shared" si="72"/>
        <v>9360000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2:29" s="4" customFormat="1" ht="15.75" customHeight="1">
      <c r="B121" s="33" t="s">
        <v>129</v>
      </c>
      <c r="C121" s="43">
        <f>IFERROR(C120/C119,"--")</f>
        <v>0.97499999999999998</v>
      </c>
      <c r="D121" s="43">
        <f t="shared" ref="D121:O121" si="73">IFERROR(D120/D119,"--")</f>
        <v>0.97499999999999998</v>
      </c>
      <c r="E121" s="43">
        <f t="shared" si="73"/>
        <v>0.97499999999999998</v>
      </c>
      <c r="F121" s="43">
        <f t="shared" si="73"/>
        <v>0.97499999999999998</v>
      </c>
      <c r="G121" s="43">
        <f t="shared" si="73"/>
        <v>0.97499999999999998</v>
      </c>
      <c r="H121" s="43">
        <f t="shared" si="73"/>
        <v>0.97499999999999998</v>
      </c>
      <c r="I121" s="43">
        <f t="shared" si="73"/>
        <v>0.97499999999999998</v>
      </c>
      <c r="J121" s="43">
        <f t="shared" si="73"/>
        <v>0.97499999999999998</v>
      </c>
      <c r="K121" s="43">
        <f t="shared" si="73"/>
        <v>0.97499999999999998</v>
      </c>
      <c r="L121" s="43">
        <f t="shared" si="73"/>
        <v>0.97499999999999998</v>
      </c>
      <c r="M121" s="43">
        <f t="shared" si="73"/>
        <v>0.97499999999999998</v>
      </c>
      <c r="N121" s="43">
        <f t="shared" si="73"/>
        <v>0.97499999999999998</v>
      </c>
      <c r="O121" s="44">
        <f t="shared" si="73"/>
        <v>0.97499999999999998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2:29" s="4" customFormat="1" ht="15.75" customHeight="1">
      <c r="B122" s="33" t="s">
        <v>60</v>
      </c>
      <c r="C122" s="36">
        <v>2500000</v>
      </c>
      <c r="D122" s="36">
        <v>2500000</v>
      </c>
      <c r="E122" s="36">
        <v>2500000</v>
      </c>
      <c r="F122" s="36">
        <v>2500000</v>
      </c>
      <c r="G122" s="36">
        <v>2500000</v>
      </c>
      <c r="H122" s="36">
        <v>2500000</v>
      </c>
      <c r="I122" s="36">
        <v>2500000</v>
      </c>
      <c r="J122" s="36">
        <v>2500000</v>
      </c>
      <c r="K122" s="36">
        <v>2500000</v>
      </c>
      <c r="L122" s="36">
        <v>2500000</v>
      </c>
      <c r="M122" s="36">
        <v>2500000</v>
      </c>
      <c r="N122" s="36">
        <v>2500000</v>
      </c>
      <c r="O122" s="35">
        <f t="shared" ref="O122:O123" si="74">SUM(C122:N122)</f>
        <v>30000000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2:29" s="4" customFormat="1" ht="15.75" customHeight="1">
      <c r="B123" s="33" t="s">
        <v>61</v>
      </c>
      <c r="C123" s="36">
        <v>3000</v>
      </c>
      <c r="D123" s="36">
        <v>3000</v>
      </c>
      <c r="E123" s="36">
        <v>3000</v>
      </c>
      <c r="F123" s="36">
        <v>3500</v>
      </c>
      <c r="G123" s="36">
        <v>3500</v>
      </c>
      <c r="H123" s="36">
        <v>4000</v>
      </c>
      <c r="I123" s="36">
        <v>4000</v>
      </c>
      <c r="J123" s="36">
        <v>4000</v>
      </c>
      <c r="K123" s="36">
        <v>4000</v>
      </c>
      <c r="L123" s="36">
        <v>4000</v>
      </c>
      <c r="M123" s="36">
        <v>4000</v>
      </c>
      <c r="N123" s="36">
        <v>4000</v>
      </c>
      <c r="O123" s="35">
        <f t="shared" si="74"/>
        <v>44000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2:29" s="4" customFormat="1" ht="15.75" customHeight="1">
      <c r="B124" s="33" t="s">
        <v>135</v>
      </c>
      <c r="C124" s="70">
        <f>IFERROR(C123/C122,"--")</f>
        <v>1.1999999999999999E-3</v>
      </c>
      <c r="D124" s="70">
        <f t="shared" ref="D124:O124" si="75">IFERROR(D123/D122,"--")</f>
        <v>1.1999999999999999E-3</v>
      </c>
      <c r="E124" s="70">
        <f t="shared" si="75"/>
        <v>1.1999999999999999E-3</v>
      </c>
      <c r="F124" s="70">
        <f t="shared" si="75"/>
        <v>1.4E-3</v>
      </c>
      <c r="G124" s="70">
        <f t="shared" si="75"/>
        <v>1.4E-3</v>
      </c>
      <c r="H124" s="70">
        <f t="shared" si="75"/>
        <v>1.6000000000000001E-3</v>
      </c>
      <c r="I124" s="70">
        <f t="shared" si="75"/>
        <v>1.6000000000000001E-3</v>
      </c>
      <c r="J124" s="70">
        <f t="shared" si="75"/>
        <v>1.6000000000000001E-3</v>
      </c>
      <c r="K124" s="70">
        <f t="shared" si="75"/>
        <v>1.6000000000000001E-3</v>
      </c>
      <c r="L124" s="70">
        <f t="shared" si="75"/>
        <v>1.6000000000000001E-3</v>
      </c>
      <c r="M124" s="70">
        <f t="shared" si="75"/>
        <v>1.6000000000000001E-3</v>
      </c>
      <c r="N124" s="70">
        <f t="shared" si="75"/>
        <v>1.6000000000000001E-3</v>
      </c>
      <c r="O124" s="71">
        <f t="shared" si="75"/>
        <v>1.4666666666666667E-3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2:29" s="4" customFormat="1" ht="15.75" customHeight="1">
      <c r="B125" s="33" t="s">
        <v>62</v>
      </c>
      <c r="C125" s="39">
        <f>IFERROR(C120/C123,"--")</f>
        <v>260</v>
      </c>
      <c r="D125" s="39">
        <f t="shared" ref="D125:O125" si="76">IFERROR(D120/D123,"--")</f>
        <v>260</v>
      </c>
      <c r="E125" s="39">
        <f t="shared" si="76"/>
        <v>260</v>
      </c>
      <c r="F125" s="39">
        <f t="shared" si="76"/>
        <v>222.85714285714286</v>
      </c>
      <c r="G125" s="39">
        <f t="shared" si="76"/>
        <v>222.85714285714286</v>
      </c>
      <c r="H125" s="39">
        <f t="shared" si="76"/>
        <v>195</v>
      </c>
      <c r="I125" s="39">
        <f t="shared" si="76"/>
        <v>195</v>
      </c>
      <c r="J125" s="39">
        <f t="shared" si="76"/>
        <v>195</v>
      </c>
      <c r="K125" s="39">
        <f t="shared" si="76"/>
        <v>195</v>
      </c>
      <c r="L125" s="39">
        <f t="shared" si="76"/>
        <v>195</v>
      </c>
      <c r="M125" s="39">
        <f t="shared" si="76"/>
        <v>195</v>
      </c>
      <c r="N125" s="39">
        <f t="shared" si="76"/>
        <v>195</v>
      </c>
      <c r="O125" s="40">
        <f t="shared" si="76"/>
        <v>212.72727272727272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2:29" s="4" customFormat="1" ht="15.75" customHeight="1">
      <c r="B126" s="33" t="s">
        <v>39</v>
      </c>
      <c r="C126" s="36">
        <v>10</v>
      </c>
      <c r="D126" s="36">
        <v>10</v>
      </c>
      <c r="E126" s="36">
        <v>15</v>
      </c>
      <c r="F126" s="36">
        <v>15</v>
      </c>
      <c r="G126" s="36">
        <v>20</v>
      </c>
      <c r="H126" s="36">
        <v>20</v>
      </c>
      <c r="I126" s="36">
        <v>25</v>
      </c>
      <c r="J126" s="36">
        <v>25</v>
      </c>
      <c r="K126" s="36">
        <v>30</v>
      </c>
      <c r="L126" s="36">
        <v>30</v>
      </c>
      <c r="M126" s="36">
        <v>30</v>
      </c>
      <c r="N126" s="36">
        <v>30</v>
      </c>
      <c r="O126" s="35">
        <f>SUM(C126:N126)</f>
        <v>260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2:29" s="4" customFormat="1" ht="15.75" customHeight="1">
      <c r="B127" s="19" t="s">
        <v>136</v>
      </c>
      <c r="C127" s="70">
        <f>IFERROR(C126/C123,"--")</f>
        <v>3.3333333333333335E-3</v>
      </c>
      <c r="D127" s="70">
        <f t="shared" ref="D127:O127" si="77">IFERROR(D126/D123,"--")</f>
        <v>3.3333333333333335E-3</v>
      </c>
      <c r="E127" s="70">
        <f t="shared" si="77"/>
        <v>5.0000000000000001E-3</v>
      </c>
      <c r="F127" s="70">
        <f t="shared" si="77"/>
        <v>4.2857142857142859E-3</v>
      </c>
      <c r="G127" s="70">
        <f t="shared" si="77"/>
        <v>5.7142857142857143E-3</v>
      </c>
      <c r="H127" s="70">
        <f t="shared" si="77"/>
        <v>5.0000000000000001E-3</v>
      </c>
      <c r="I127" s="70">
        <f t="shared" si="77"/>
        <v>6.2500000000000003E-3</v>
      </c>
      <c r="J127" s="70">
        <f t="shared" si="77"/>
        <v>6.2500000000000003E-3</v>
      </c>
      <c r="K127" s="70">
        <f t="shared" si="77"/>
        <v>7.4999999999999997E-3</v>
      </c>
      <c r="L127" s="70">
        <f t="shared" si="77"/>
        <v>7.4999999999999997E-3</v>
      </c>
      <c r="M127" s="70">
        <f t="shared" si="77"/>
        <v>7.4999999999999997E-3</v>
      </c>
      <c r="N127" s="70">
        <f t="shared" si="77"/>
        <v>7.4999999999999997E-3</v>
      </c>
      <c r="O127" s="71">
        <f t="shared" si="77"/>
        <v>5.909090909090909E-3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2:29" s="4" customFormat="1" ht="15.75" customHeight="1">
      <c r="B128" s="33" t="s">
        <v>137</v>
      </c>
      <c r="C128" s="39">
        <f>IFERROR(C120/C126,"--")</f>
        <v>78000</v>
      </c>
      <c r="D128" s="39">
        <f t="shared" ref="D128:O128" si="78">IFERROR(D120/D126,"--")</f>
        <v>78000</v>
      </c>
      <c r="E128" s="39">
        <f t="shared" si="78"/>
        <v>52000</v>
      </c>
      <c r="F128" s="39">
        <f t="shared" si="78"/>
        <v>52000</v>
      </c>
      <c r="G128" s="39">
        <f t="shared" si="78"/>
        <v>39000</v>
      </c>
      <c r="H128" s="39">
        <f t="shared" si="78"/>
        <v>39000</v>
      </c>
      <c r="I128" s="39">
        <f t="shared" si="78"/>
        <v>31200</v>
      </c>
      <c r="J128" s="39">
        <f t="shared" si="78"/>
        <v>31200</v>
      </c>
      <c r="K128" s="39">
        <f t="shared" si="78"/>
        <v>26000</v>
      </c>
      <c r="L128" s="39">
        <f t="shared" si="78"/>
        <v>26000</v>
      </c>
      <c r="M128" s="39">
        <f t="shared" si="78"/>
        <v>26000</v>
      </c>
      <c r="N128" s="39">
        <f t="shared" si="78"/>
        <v>26000</v>
      </c>
      <c r="O128" s="40">
        <f t="shared" si="78"/>
        <v>36000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2:29" s="4" customFormat="1" ht="15.75" customHeight="1">
      <c r="B129" s="10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2:29" s="31" customFormat="1" ht="30" customHeight="1">
      <c r="B130" s="27" t="s">
        <v>85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2:29" s="4" customFormat="1" ht="20" customHeight="1">
      <c r="B131" s="32" t="s">
        <v>73</v>
      </c>
      <c r="C131" s="15" t="s">
        <v>0</v>
      </c>
      <c r="D131" s="15" t="s">
        <v>1</v>
      </c>
      <c r="E131" s="15" t="s">
        <v>2</v>
      </c>
      <c r="F131" s="15" t="s">
        <v>3</v>
      </c>
      <c r="G131" s="15" t="s">
        <v>4</v>
      </c>
      <c r="H131" s="15" t="s">
        <v>5</v>
      </c>
      <c r="I131" s="15" t="s">
        <v>6</v>
      </c>
      <c r="J131" s="15" t="s">
        <v>7</v>
      </c>
      <c r="K131" s="15" t="s">
        <v>8</v>
      </c>
      <c r="L131" s="15" t="s">
        <v>9</v>
      </c>
      <c r="M131" s="15" t="s">
        <v>10</v>
      </c>
      <c r="N131" s="15" t="s">
        <v>11</v>
      </c>
      <c r="O131" s="16" t="s">
        <v>12</v>
      </c>
    </row>
    <row r="132" spans="2:29" s="4" customFormat="1" ht="15.75" customHeight="1">
      <c r="B132" s="33" t="s">
        <v>109</v>
      </c>
      <c r="C132" s="36">
        <v>5000</v>
      </c>
      <c r="D132" s="36">
        <v>5000</v>
      </c>
      <c r="E132" s="36">
        <v>5000</v>
      </c>
      <c r="F132" s="36">
        <v>5000</v>
      </c>
      <c r="G132" s="36">
        <v>5000</v>
      </c>
      <c r="H132" s="36">
        <v>5000</v>
      </c>
      <c r="I132" s="36">
        <v>5000</v>
      </c>
      <c r="J132" s="36">
        <v>5000</v>
      </c>
      <c r="K132" s="36">
        <v>5000</v>
      </c>
      <c r="L132" s="36">
        <v>5000</v>
      </c>
      <c r="M132" s="36">
        <v>5000</v>
      </c>
      <c r="N132" s="36">
        <v>5000</v>
      </c>
      <c r="O132" s="35">
        <f t="shared" ref="O132:O136" si="79">SUM(C132:N132)</f>
        <v>60000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2:29" s="4" customFormat="1" ht="15.75" customHeight="1">
      <c r="B133" s="33" t="s">
        <v>74</v>
      </c>
      <c r="C133" s="36">
        <v>5000</v>
      </c>
      <c r="D133" s="36">
        <v>5000</v>
      </c>
      <c r="E133" s="36">
        <v>5000</v>
      </c>
      <c r="F133" s="36">
        <v>5000</v>
      </c>
      <c r="G133" s="36">
        <v>5000</v>
      </c>
      <c r="H133" s="36">
        <v>5000</v>
      </c>
      <c r="I133" s="36">
        <v>5000</v>
      </c>
      <c r="J133" s="36">
        <v>5000</v>
      </c>
      <c r="K133" s="36">
        <v>5000</v>
      </c>
      <c r="L133" s="36">
        <v>5000</v>
      </c>
      <c r="M133" s="36">
        <v>5000</v>
      </c>
      <c r="N133" s="36">
        <v>5000</v>
      </c>
      <c r="O133" s="35">
        <f t="shared" ref="O133" si="80">SUM(C133:N133)</f>
        <v>60000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2:29" s="4" customFormat="1" ht="15.75" customHeight="1">
      <c r="B134" s="33" t="s">
        <v>75</v>
      </c>
      <c r="C134" s="36">
        <v>1000</v>
      </c>
      <c r="D134" s="36">
        <v>1000</v>
      </c>
      <c r="E134" s="36">
        <v>1000</v>
      </c>
      <c r="F134" s="36">
        <v>1000</v>
      </c>
      <c r="G134" s="36">
        <v>1000</v>
      </c>
      <c r="H134" s="36">
        <v>1000</v>
      </c>
      <c r="I134" s="36">
        <v>1000</v>
      </c>
      <c r="J134" s="36">
        <v>1000</v>
      </c>
      <c r="K134" s="36">
        <v>1000</v>
      </c>
      <c r="L134" s="36">
        <v>1000</v>
      </c>
      <c r="M134" s="36">
        <v>1000</v>
      </c>
      <c r="N134" s="36">
        <v>1000</v>
      </c>
      <c r="O134" s="35">
        <f t="shared" si="79"/>
        <v>12000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2:29" s="4" customFormat="1" ht="15.75" customHeight="1">
      <c r="B135" s="33" t="s">
        <v>138</v>
      </c>
      <c r="C135" s="43">
        <f>IFERROR(C134/C133,"--")</f>
        <v>0.2</v>
      </c>
      <c r="D135" s="43">
        <f t="shared" ref="D135:O135" si="81">IFERROR(D134/D133,"--")</f>
        <v>0.2</v>
      </c>
      <c r="E135" s="43">
        <f t="shared" si="81"/>
        <v>0.2</v>
      </c>
      <c r="F135" s="43">
        <f t="shared" si="81"/>
        <v>0.2</v>
      </c>
      <c r="G135" s="43">
        <f t="shared" si="81"/>
        <v>0.2</v>
      </c>
      <c r="H135" s="43">
        <f t="shared" si="81"/>
        <v>0.2</v>
      </c>
      <c r="I135" s="43">
        <f t="shared" si="81"/>
        <v>0.2</v>
      </c>
      <c r="J135" s="43">
        <f t="shared" si="81"/>
        <v>0.2</v>
      </c>
      <c r="K135" s="43">
        <f t="shared" si="81"/>
        <v>0.2</v>
      </c>
      <c r="L135" s="43">
        <f t="shared" si="81"/>
        <v>0.2</v>
      </c>
      <c r="M135" s="43">
        <f t="shared" si="81"/>
        <v>0.2</v>
      </c>
      <c r="N135" s="43">
        <f t="shared" si="81"/>
        <v>0.2</v>
      </c>
      <c r="O135" s="44">
        <f t="shared" si="81"/>
        <v>0.2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2:29" s="4" customFormat="1" ht="15.75" customHeight="1">
      <c r="B136" s="33" t="s">
        <v>76</v>
      </c>
      <c r="C136" s="36">
        <v>20</v>
      </c>
      <c r="D136" s="36">
        <v>20</v>
      </c>
      <c r="E136" s="36">
        <v>20</v>
      </c>
      <c r="F136" s="36">
        <v>20</v>
      </c>
      <c r="G136" s="36">
        <v>20</v>
      </c>
      <c r="H136" s="36">
        <v>20</v>
      </c>
      <c r="I136" s="36">
        <v>20</v>
      </c>
      <c r="J136" s="36">
        <v>20</v>
      </c>
      <c r="K136" s="36">
        <v>20</v>
      </c>
      <c r="L136" s="36">
        <v>20</v>
      </c>
      <c r="M136" s="36">
        <v>20</v>
      </c>
      <c r="N136" s="36">
        <v>20</v>
      </c>
      <c r="O136" s="35">
        <f t="shared" si="79"/>
        <v>240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2:29" s="4" customFormat="1" ht="15.75" customHeight="1">
      <c r="B137" s="19" t="s">
        <v>139</v>
      </c>
      <c r="C137" s="73">
        <f>IFERROR(C136/C134,"--")</f>
        <v>0.02</v>
      </c>
      <c r="D137" s="73">
        <f t="shared" ref="D137:N137" si="82">IFERROR(D136/D134,"--")</f>
        <v>0.02</v>
      </c>
      <c r="E137" s="73">
        <f t="shared" si="82"/>
        <v>0.02</v>
      </c>
      <c r="F137" s="73">
        <f t="shared" si="82"/>
        <v>0.02</v>
      </c>
      <c r="G137" s="73">
        <f t="shared" si="82"/>
        <v>0.02</v>
      </c>
      <c r="H137" s="73">
        <f t="shared" si="82"/>
        <v>0.02</v>
      </c>
      <c r="I137" s="73">
        <f t="shared" si="82"/>
        <v>0.02</v>
      </c>
      <c r="J137" s="73">
        <f t="shared" si="82"/>
        <v>0.02</v>
      </c>
      <c r="K137" s="73">
        <f t="shared" si="82"/>
        <v>0.02</v>
      </c>
      <c r="L137" s="73">
        <f t="shared" si="82"/>
        <v>0.02</v>
      </c>
      <c r="M137" s="73">
        <f t="shared" si="82"/>
        <v>0.02</v>
      </c>
      <c r="N137" s="73">
        <f t="shared" si="82"/>
        <v>0.02</v>
      </c>
      <c r="O137" s="74">
        <f>IFERROR(O136/O134,"--")</f>
        <v>0.02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2:29" s="4" customFormat="1" ht="15.75" customHeight="1">
      <c r="B138" s="19" t="s">
        <v>77</v>
      </c>
      <c r="C138" s="36">
        <v>1</v>
      </c>
      <c r="D138" s="36">
        <v>1</v>
      </c>
      <c r="E138" s="36">
        <v>1</v>
      </c>
      <c r="F138" s="36">
        <v>1</v>
      </c>
      <c r="G138" s="36">
        <v>1</v>
      </c>
      <c r="H138" s="36">
        <v>1</v>
      </c>
      <c r="I138" s="36">
        <v>1</v>
      </c>
      <c r="J138" s="36">
        <v>1</v>
      </c>
      <c r="K138" s="36">
        <v>1</v>
      </c>
      <c r="L138" s="36">
        <v>1</v>
      </c>
      <c r="M138" s="36">
        <v>1</v>
      </c>
      <c r="N138" s="36">
        <v>1</v>
      </c>
      <c r="O138" s="35">
        <f>SUM(C138:N138)</f>
        <v>12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2:29" s="4" customFormat="1" ht="15.75" customHeight="1">
      <c r="B139" s="19" t="s">
        <v>133</v>
      </c>
      <c r="C139" s="70">
        <f>IFERROR(C138/C136,"--")</f>
        <v>0.05</v>
      </c>
      <c r="D139" s="70">
        <f t="shared" ref="D139:N139" si="83">IFERROR(D138/D136,"--")</f>
        <v>0.05</v>
      </c>
      <c r="E139" s="70">
        <f t="shared" si="83"/>
        <v>0.05</v>
      </c>
      <c r="F139" s="70">
        <f t="shared" si="83"/>
        <v>0.05</v>
      </c>
      <c r="G139" s="70">
        <f t="shared" si="83"/>
        <v>0.05</v>
      </c>
      <c r="H139" s="70">
        <f t="shared" si="83"/>
        <v>0.05</v>
      </c>
      <c r="I139" s="70">
        <f t="shared" si="83"/>
        <v>0.05</v>
      </c>
      <c r="J139" s="70">
        <f t="shared" si="83"/>
        <v>0.05</v>
      </c>
      <c r="K139" s="70">
        <f t="shared" si="83"/>
        <v>0.05</v>
      </c>
      <c r="L139" s="70">
        <f t="shared" si="83"/>
        <v>0.05</v>
      </c>
      <c r="M139" s="70">
        <f t="shared" si="83"/>
        <v>0.05</v>
      </c>
      <c r="N139" s="70">
        <f t="shared" si="83"/>
        <v>0.05</v>
      </c>
      <c r="O139" s="71">
        <f>IFERROR(O138/O136,"--")</f>
        <v>0.05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2:29" s="4" customFormat="1" ht="15.75" customHeight="1">
      <c r="B140" s="3"/>
    </row>
    <row r="141" spans="2:29" s="31" customFormat="1" ht="30" customHeight="1">
      <c r="B141" s="27" t="s">
        <v>86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2:29" s="4" customFormat="1" ht="20" customHeight="1">
      <c r="B142" s="32" t="s">
        <v>71</v>
      </c>
      <c r="C142" s="15" t="s">
        <v>0</v>
      </c>
      <c r="D142" s="15" t="s">
        <v>1</v>
      </c>
      <c r="E142" s="15" t="s">
        <v>2</v>
      </c>
      <c r="F142" s="15" t="s">
        <v>3</v>
      </c>
      <c r="G142" s="15" t="s">
        <v>4</v>
      </c>
      <c r="H142" s="15" t="s">
        <v>5</v>
      </c>
      <c r="I142" s="15" t="s">
        <v>6</v>
      </c>
      <c r="J142" s="15" t="s">
        <v>7</v>
      </c>
      <c r="K142" s="15" t="s">
        <v>8</v>
      </c>
      <c r="L142" s="15" t="s">
        <v>9</v>
      </c>
      <c r="M142" s="15" t="s">
        <v>10</v>
      </c>
      <c r="N142" s="15" t="s">
        <v>11</v>
      </c>
      <c r="O142" s="16" t="s">
        <v>12</v>
      </c>
    </row>
    <row r="143" spans="2:29" s="4" customFormat="1" ht="15.75" customHeight="1">
      <c r="B143" s="33" t="s">
        <v>78</v>
      </c>
      <c r="C143" s="45">
        <v>2500000</v>
      </c>
      <c r="D143" s="45">
        <v>1000000</v>
      </c>
      <c r="E143" s="45">
        <v>2500000</v>
      </c>
      <c r="F143" s="45">
        <v>1000000</v>
      </c>
      <c r="G143" s="45">
        <v>1000000</v>
      </c>
      <c r="H143" s="45">
        <v>1000000</v>
      </c>
      <c r="I143" s="45">
        <v>1000000</v>
      </c>
      <c r="J143" s="45">
        <v>1000000</v>
      </c>
      <c r="K143" s="45">
        <v>2500000</v>
      </c>
      <c r="L143" s="45">
        <v>1000000</v>
      </c>
      <c r="M143" s="45">
        <v>1000000</v>
      </c>
      <c r="N143" s="45">
        <v>1000000</v>
      </c>
      <c r="O143" s="46">
        <f t="shared" ref="O143" si="84">SUM(C143:N143)</f>
        <v>16500000</v>
      </c>
    </row>
    <row r="144" spans="2:29" s="4" customFormat="1" ht="15.75" customHeight="1">
      <c r="B144" s="33" t="s">
        <v>72</v>
      </c>
      <c r="C144" s="36">
        <v>500</v>
      </c>
      <c r="D144" s="36">
        <v>200</v>
      </c>
      <c r="E144" s="36">
        <v>500</v>
      </c>
      <c r="F144" s="36">
        <v>200</v>
      </c>
      <c r="G144" s="36">
        <v>200</v>
      </c>
      <c r="H144" s="36">
        <v>200</v>
      </c>
      <c r="I144" s="36">
        <v>200</v>
      </c>
      <c r="J144" s="36">
        <v>200</v>
      </c>
      <c r="K144" s="36">
        <v>500</v>
      </c>
      <c r="L144" s="36">
        <v>200</v>
      </c>
      <c r="M144" s="36">
        <v>200</v>
      </c>
      <c r="N144" s="36">
        <v>200</v>
      </c>
      <c r="O144" s="35">
        <f t="shared" ref="O144" si="85">SUM(C144:N144)</f>
        <v>3300</v>
      </c>
    </row>
    <row r="145" spans="2:29" s="4" customFormat="1" ht="15.75" customHeight="1">
      <c r="B145" s="33" t="s">
        <v>79</v>
      </c>
      <c r="C145" s="45">
        <f>IFERROR(C143/C144,"--")</f>
        <v>5000</v>
      </c>
      <c r="D145" s="45">
        <f t="shared" ref="D145:N145" si="86">IFERROR(D143/D144,"--")</f>
        <v>5000</v>
      </c>
      <c r="E145" s="45">
        <f t="shared" si="86"/>
        <v>5000</v>
      </c>
      <c r="F145" s="45">
        <f t="shared" si="86"/>
        <v>5000</v>
      </c>
      <c r="G145" s="45">
        <f t="shared" si="86"/>
        <v>5000</v>
      </c>
      <c r="H145" s="45">
        <f t="shared" si="86"/>
        <v>5000</v>
      </c>
      <c r="I145" s="45">
        <f t="shared" si="86"/>
        <v>5000</v>
      </c>
      <c r="J145" s="45">
        <f t="shared" si="86"/>
        <v>5000</v>
      </c>
      <c r="K145" s="45">
        <f t="shared" si="86"/>
        <v>5000</v>
      </c>
      <c r="L145" s="45">
        <f t="shared" si="86"/>
        <v>5000</v>
      </c>
      <c r="M145" s="45">
        <f t="shared" si="86"/>
        <v>5000</v>
      </c>
      <c r="N145" s="45">
        <f t="shared" si="86"/>
        <v>5000</v>
      </c>
      <c r="O145" s="47">
        <f>IFERROR(O143/O144,"--")</f>
        <v>5000</v>
      </c>
    </row>
    <row r="146" spans="2:29" s="4" customFormat="1" ht="15.75" customHeight="1">
      <c r="B146" s="33" t="s">
        <v>80</v>
      </c>
      <c r="C146" s="36">
        <v>25</v>
      </c>
      <c r="D146" s="36">
        <v>10</v>
      </c>
      <c r="E146" s="36">
        <v>25</v>
      </c>
      <c r="F146" s="36">
        <v>10</v>
      </c>
      <c r="G146" s="36">
        <v>10</v>
      </c>
      <c r="H146" s="36">
        <v>10</v>
      </c>
      <c r="I146" s="36">
        <v>10</v>
      </c>
      <c r="J146" s="36">
        <v>10</v>
      </c>
      <c r="K146" s="36">
        <v>25</v>
      </c>
      <c r="L146" s="36">
        <v>10</v>
      </c>
      <c r="M146" s="36">
        <v>10</v>
      </c>
      <c r="N146" s="36">
        <v>10</v>
      </c>
      <c r="O146" s="35">
        <f>SUM(C146:N146)</f>
        <v>165</v>
      </c>
    </row>
    <row r="147" spans="2:29" s="4" customFormat="1" ht="15.75" customHeight="1">
      <c r="B147" s="33" t="s">
        <v>81</v>
      </c>
      <c r="C147" s="45">
        <f>IFERROR(C143/C146,"--")</f>
        <v>100000</v>
      </c>
      <c r="D147" s="45">
        <f t="shared" ref="D147:O147" si="87">IFERROR(D143/D146,"--")</f>
        <v>100000</v>
      </c>
      <c r="E147" s="45">
        <f t="shared" si="87"/>
        <v>100000</v>
      </c>
      <c r="F147" s="45">
        <f t="shared" si="87"/>
        <v>100000</v>
      </c>
      <c r="G147" s="45">
        <f t="shared" si="87"/>
        <v>100000</v>
      </c>
      <c r="H147" s="45">
        <f t="shared" si="87"/>
        <v>100000</v>
      </c>
      <c r="I147" s="45">
        <f t="shared" si="87"/>
        <v>100000</v>
      </c>
      <c r="J147" s="45">
        <f t="shared" si="87"/>
        <v>100000</v>
      </c>
      <c r="K147" s="45">
        <f t="shared" si="87"/>
        <v>100000</v>
      </c>
      <c r="L147" s="45">
        <f t="shared" si="87"/>
        <v>100000</v>
      </c>
      <c r="M147" s="45">
        <f t="shared" si="87"/>
        <v>100000</v>
      </c>
      <c r="N147" s="45">
        <f t="shared" si="87"/>
        <v>100000</v>
      </c>
      <c r="O147" s="47">
        <f t="shared" si="87"/>
        <v>100000</v>
      </c>
    </row>
    <row r="148" spans="2:29" s="4" customFormat="1" ht="15.75" customHeight="1">
      <c r="B148" s="33" t="s">
        <v>140</v>
      </c>
      <c r="C148" s="75">
        <f>IFERROR(C146/C144,"--")</f>
        <v>0.05</v>
      </c>
      <c r="D148" s="75">
        <f t="shared" ref="D148:O148" si="88">IFERROR(D146/D144,"--")</f>
        <v>0.05</v>
      </c>
      <c r="E148" s="75">
        <f t="shared" si="88"/>
        <v>0.05</v>
      </c>
      <c r="F148" s="75">
        <f t="shared" si="88"/>
        <v>0.05</v>
      </c>
      <c r="G148" s="75">
        <f t="shared" si="88"/>
        <v>0.05</v>
      </c>
      <c r="H148" s="75">
        <f t="shared" si="88"/>
        <v>0.05</v>
      </c>
      <c r="I148" s="75">
        <f t="shared" si="88"/>
        <v>0.05</v>
      </c>
      <c r="J148" s="75">
        <f t="shared" si="88"/>
        <v>0.05</v>
      </c>
      <c r="K148" s="75">
        <f t="shared" si="88"/>
        <v>0.05</v>
      </c>
      <c r="L148" s="75">
        <f t="shared" si="88"/>
        <v>0.05</v>
      </c>
      <c r="M148" s="75">
        <f t="shared" si="88"/>
        <v>0.05</v>
      </c>
      <c r="N148" s="75">
        <f t="shared" si="88"/>
        <v>0.05</v>
      </c>
      <c r="O148" s="76">
        <f t="shared" si="88"/>
        <v>0.05</v>
      </c>
    </row>
    <row r="149" spans="2:29" s="4" customFormat="1" ht="15.75" customHeight="1">
      <c r="B149" s="3"/>
    </row>
    <row r="150" spans="2:29" s="17" customFormat="1" ht="20" customHeight="1">
      <c r="B150" s="32" t="s">
        <v>70</v>
      </c>
      <c r="C150" s="15" t="s">
        <v>0</v>
      </c>
      <c r="D150" s="15" t="s">
        <v>1</v>
      </c>
      <c r="E150" s="15" t="s">
        <v>2</v>
      </c>
      <c r="F150" s="15" t="s">
        <v>3</v>
      </c>
      <c r="G150" s="15" t="s">
        <v>4</v>
      </c>
      <c r="H150" s="15" t="s">
        <v>5</v>
      </c>
      <c r="I150" s="15" t="s">
        <v>6</v>
      </c>
      <c r="J150" s="15" t="s">
        <v>7</v>
      </c>
      <c r="K150" s="15" t="s">
        <v>8</v>
      </c>
      <c r="L150" s="15" t="s">
        <v>9</v>
      </c>
      <c r="M150" s="15" t="s">
        <v>10</v>
      </c>
      <c r="N150" s="15" t="s">
        <v>11</v>
      </c>
      <c r="O150" s="16" t="s">
        <v>12</v>
      </c>
    </row>
    <row r="151" spans="2:29" s="4" customFormat="1" ht="15.75" customHeight="1">
      <c r="B151" s="33" t="s">
        <v>69</v>
      </c>
      <c r="C151" s="36">
        <v>100</v>
      </c>
      <c r="D151" s="36">
        <v>100</v>
      </c>
      <c r="E151" s="36">
        <v>100</v>
      </c>
      <c r="F151" s="36">
        <v>100</v>
      </c>
      <c r="G151" s="36">
        <v>100</v>
      </c>
      <c r="H151" s="36">
        <v>100</v>
      </c>
      <c r="I151" s="36">
        <v>100</v>
      </c>
      <c r="J151" s="36">
        <v>100</v>
      </c>
      <c r="K151" s="36">
        <v>100</v>
      </c>
      <c r="L151" s="36">
        <v>100</v>
      </c>
      <c r="M151" s="36">
        <v>100</v>
      </c>
      <c r="N151" s="36">
        <v>100</v>
      </c>
      <c r="O151" s="35">
        <f t="shared" ref="O151:O152" si="89">SUM(C151:N151)</f>
        <v>1200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2:29" s="4" customFormat="1" ht="15.75" customHeight="1">
      <c r="B152" s="33" t="s">
        <v>67</v>
      </c>
      <c r="C152" s="36">
        <v>50</v>
      </c>
      <c r="D152" s="36">
        <v>50</v>
      </c>
      <c r="E152" s="36">
        <v>50</v>
      </c>
      <c r="F152" s="36">
        <v>50</v>
      </c>
      <c r="G152" s="36">
        <v>50</v>
      </c>
      <c r="H152" s="36">
        <v>50</v>
      </c>
      <c r="I152" s="36">
        <v>50</v>
      </c>
      <c r="J152" s="36">
        <v>50</v>
      </c>
      <c r="K152" s="36">
        <v>50</v>
      </c>
      <c r="L152" s="36">
        <v>50</v>
      </c>
      <c r="M152" s="36">
        <v>50</v>
      </c>
      <c r="N152" s="36">
        <v>50</v>
      </c>
      <c r="O152" s="35">
        <f t="shared" si="89"/>
        <v>600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2:29" s="4" customFormat="1" ht="15.75" customHeight="1">
      <c r="B153" s="33" t="s">
        <v>68</v>
      </c>
      <c r="C153" s="43">
        <f>IFERROR(C152/C151,"--")</f>
        <v>0.5</v>
      </c>
      <c r="D153" s="43">
        <f t="shared" ref="D153:N153" si="90">IFERROR(D152/D151,"--")</f>
        <v>0.5</v>
      </c>
      <c r="E153" s="43">
        <f t="shared" si="90"/>
        <v>0.5</v>
      </c>
      <c r="F153" s="43">
        <f t="shared" si="90"/>
        <v>0.5</v>
      </c>
      <c r="G153" s="43">
        <f t="shared" si="90"/>
        <v>0.5</v>
      </c>
      <c r="H153" s="43">
        <f>IFERROR(H152/H151,"--")</f>
        <v>0.5</v>
      </c>
      <c r="I153" s="43">
        <f t="shared" si="90"/>
        <v>0.5</v>
      </c>
      <c r="J153" s="43">
        <f t="shared" si="90"/>
        <v>0.5</v>
      </c>
      <c r="K153" s="43">
        <f t="shared" si="90"/>
        <v>0.5</v>
      </c>
      <c r="L153" s="43">
        <f t="shared" si="90"/>
        <v>0.5</v>
      </c>
      <c r="M153" s="43">
        <f t="shared" si="90"/>
        <v>0.5</v>
      </c>
      <c r="N153" s="43">
        <f t="shared" si="90"/>
        <v>0.5</v>
      </c>
      <c r="O153" s="44">
        <f>IFERROR(O152/O151,"--")</f>
        <v>0.5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2:29" s="4" customFormat="1" ht="15.75" customHeight="1">
      <c r="B154" s="33" t="s">
        <v>83</v>
      </c>
      <c r="C154" s="36">
        <v>5</v>
      </c>
      <c r="D154" s="36">
        <v>5</v>
      </c>
      <c r="E154" s="36">
        <v>5</v>
      </c>
      <c r="F154" s="36">
        <v>5</v>
      </c>
      <c r="G154" s="36">
        <v>5</v>
      </c>
      <c r="H154" s="36">
        <v>5</v>
      </c>
      <c r="I154" s="36">
        <v>5</v>
      </c>
      <c r="J154" s="36">
        <v>5</v>
      </c>
      <c r="K154" s="36">
        <v>5</v>
      </c>
      <c r="L154" s="36">
        <v>5</v>
      </c>
      <c r="M154" s="36">
        <v>5</v>
      </c>
      <c r="N154" s="36">
        <v>5</v>
      </c>
      <c r="O154" s="35">
        <f t="shared" ref="O154" si="91">SUM(C154:N154)</f>
        <v>60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2:29" s="4" customFormat="1" ht="15.75" customHeight="1">
      <c r="B155" s="33" t="s">
        <v>84</v>
      </c>
      <c r="C155" s="43">
        <f>IFERROR(C154/C152,"--")</f>
        <v>0.1</v>
      </c>
      <c r="D155" s="43">
        <f t="shared" ref="D155:N155" si="92">IFERROR(D154/D152,"--")</f>
        <v>0.1</v>
      </c>
      <c r="E155" s="43">
        <f t="shared" si="92"/>
        <v>0.1</v>
      </c>
      <c r="F155" s="43">
        <f t="shared" si="92"/>
        <v>0.1</v>
      </c>
      <c r="G155" s="43">
        <f>IFERROR(G154/G152,"--")</f>
        <v>0.1</v>
      </c>
      <c r="H155" s="43">
        <f t="shared" si="92"/>
        <v>0.1</v>
      </c>
      <c r="I155" s="43">
        <f t="shared" si="92"/>
        <v>0.1</v>
      </c>
      <c r="J155" s="43">
        <f t="shared" si="92"/>
        <v>0.1</v>
      </c>
      <c r="K155" s="43">
        <f t="shared" si="92"/>
        <v>0.1</v>
      </c>
      <c r="L155" s="43">
        <f t="shared" si="92"/>
        <v>0.1</v>
      </c>
      <c r="M155" s="43">
        <f t="shared" si="92"/>
        <v>0.1</v>
      </c>
      <c r="N155" s="43">
        <f t="shared" si="92"/>
        <v>0.1</v>
      </c>
      <c r="O155" s="44">
        <f>IFERROR(O154/O152,"--")</f>
        <v>0.1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2:29" s="4" customFormat="1" ht="15.75" customHeight="1">
      <c r="B156" s="3"/>
    </row>
    <row r="157" spans="2:29" s="31" customFormat="1" ht="30" customHeight="1">
      <c r="B157" s="27" t="s">
        <v>93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9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 spans="2:29" s="4" customFormat="1" ht="20" customHeight="1">
      <c r="B158" s="32" t="s">
        <v>97</v>
      </c>
      <c r="C158" s="15" t="s">
        <v>0</v>
      </c>
      <c r="D158" s="15" t="s">
        <v>1</v>
      </c>
      <c r="E158" s="15" t="s">
        <v>2</v>
      </c>
      <c r="F158" s="15" t="s">
        <v>3</v>
      </c>
      <c r="G158" s="15" t="s">
        <v>4</v>
      </c>
      <c r="H158" s="15" t="s">
        <v>5</v>
      </c>
      <c r="I158" s="15" t="s">
        <v>6</v>
      </c>
      <c r="J158" s="15" t="s">
        <v>7</v>
      </c>
      <c r="K158" s="15" t="s">
        <v>8</v>
      </c>
      <c r="L158" s="15" t="s">
        <v>9</v>
      </c>
      <c r="M158" s="15" t="s">
        <v>10</v>
      </c>
      <c r="N158" s="15" t="s">
        <v>11</v>
      </c>
      <c r="O158" s="16" t="s">
        <v>12</v>
      </c>
    </row>
    <row r="159" spans="2:29" s="4" customFormat="1" ht="15.75" customHeight="1">
      <c r="B159" s="33" t="s">
        <v>78</v>
      </c>
      <c r="C159" s="45">
        <v>500000</v>
      </c>
      <c r="D159" s="45">
        <v>500000</v>
      </c>
      <c r="E159" s="45">
        <v>500000</v>
      </c>
      <c r="F159" s="45">
        <v>500000</v>
      </c>
      <c r="G159" s="45">
        <v>500000</v>
      </c>
      <c r="H159" s="45">
        <v>500000</v>
      </c>
      <c r="I159" s="45">
        <v>500000</v>
      </c>
      <c r="J159" s="45">
        <v>500000</v>
      </c>
      <c r="K159" s="45">
        <v>500000</v>
      </c>
      <c r="L159" s="45">
        <v>500000</v>
      </c>
      <c r="M159" s="45">
        <v>500000</v>
      </c>
      <c r="N159" s="45">
        <v>500000</v>
      </c>
      <c r="O159" s="46">
        <f>SUM(C159:N159)</f>
        <v>6000000</v>
      </c>
    </row>
    <row r="160" spans="2:29" s="4" customFormat="1" ht="15.75" customHeight="1">
      <c r="B160" s="33" t="s">
        <v>92</v>
      </c>
      <c r="C160" s="36">
        <v>3500</v>
      </c>
      <c r="D160" s="36">
        <v>3500</v>
      </c>
      <c r="E160" s="36">
        <v>3500</v>
      </c>
      <c r="F160" s="36">
        <v>3500</v>
      </c>
      <c r="G160" s="36">
        <v>3500</v>
      </c>
      <c r="H160" s="36">
        <v>3500</v>
      </c>
      <c r="I160" s="36">
        <v>3500</v>
      </c>
      <c r="J160" s="36">
        <v>3500</v>
      </c>
      <c r="K160" s="36">
        <v>3500</v>
      </c>
      <c r="L160" s="36">
        <v>3500</v>
      </c>
      <c r="M160" s="36">
        <v>3500</v>
      </c>
      <c r="N160" s="36">
        <v>3500</v>
      </c>
      <c r="O160" s="35">
        <f>SUM(C160:N160)</f>
        <v>42000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2:29" s="4" customFormat="1" ht="15.75" customHeight="1">
      <c r="B161" s="33" t="s">
        <v>94</v>
      </c>
      <c r="C161" s="36">
        <v>3300</v>
      </c>
      <c r="D161" s="36">
        <v>3300</v>
      </c>
      <c r="E161" s="36">
        <v>3300</v>
      </c>
      <c r="F161" s="36">
        <v>3300</v>
      </c>
      <c r="G161" s="36">
        <v>3300</v>
      </c>
      <c r="H161" s="36">
        <v>3300</v>
      </c>
      <c r="I161" s="36">
        <v>3300</v>
      </c>
      <c r="J161" s="36">
        <v>3300</v>
      </c>
      <c r="K161" s="36">
        <v>3300</v>
      </c>
      <c r="L161" s="36">
        <v>3300</v>
      </c>
      <c r="M161" s="36">
        <v>3300</v>
      </c>
      <c r="N161" s="36">
        <v>3300</v>
      </c>
      <c r="O161" s="35">
        <f>SUM(C161:N161)</f>
        <v>39600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2:29" s="4" customFormat="1" ht="15.75" customHeight="1">
      <c r="B162" s="33" t="s">
        <v>95</v>
      </c>
      <c r="C162" s="36">
        <v>35</v>
      </c>
      <c r="D162" s="36">
        <v>35</v>
      </c>
      <c r="E162" s="36">
        <v>35</v>
      </c>
      <c r="F162" s="36">
        <v>35</v>
      </c>
      <c r="G162" s="36">
        <v>35</v>
      </c>
      <c r="H162" s="36">
        <v>35</v>
      </c>
      <c r="I162" s="36">
        <v>35</v>
      </c>
      <c r="J162" s="36">
        <v>35</v>
      </c>
      <c r="K162" s="36">
        <v>35</v>
      </c>
      <c r="L162" s="36">
        <v>35</v>
      </c>
      <c r="M162" s="36">
        <v>35</v>
      </c>
      <c r="N162" s="36">
        <v>35</v>
      </c>
      <c r="O162" s="35">
        <f>SUM(C162:N162)</f>
        <v>420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2:29" s="4" customFormat="1" ht="15.75" customHeight="1">
      <c r="B163" s="33" t="s">
        <v>96</v>
      </c>
      <c r="C163" s="75">
        <f>IFERROR(C162/C161,"--")</f>
        <v>1.0606060606060607E-2</v>
      </c>
      <c r="D163" s="75">
        <f t="shared" ref="D163:M163" si="93">IFERROR(D162/D161,"--")</f>
        <v>1.0606060606060607E-2</v>
      </c>
      <c r="E163" s="75">
        <f t="shared" si="93"/>
        <v>1.0606060606060607E-2</v>
      </c>
      <c r="F163" s="75">
        <f t="shared" si="93"/>
        <v>1.0606060606060607E-2</v>
      </c>
      <c r="G163" s="75">
        <f t="shared" si="93"/>
        <v>1.0606060606060607E-2</v>
      </c>
      <c r="H163" s="75">
        <f t="shared" si="93"/>
        <v>1.0606060606060607E-2</v>
      </c>
      <c r="I163" s="75">
        <f t="shared" si="93"/>
        <v>1.0606060606060607E-2</v>
      </c>
      <c r="J163" s="75">
        <f t="shared" si="93"/>
        <v>1.0606060606060607E-2</v>
      </c>
      <c r="K163" s="75">
        <f t="shared" si="93"/>
        <v>1.0606060606060607E-2</v>
      </c>
      <c r="L163" s="75">
        <f t="shared" si="93"/>
        <v>1.0606060606060607E-2</v>
      </c>
      <c r="M163" s="75">
        <f t="shared" si="93"/>
        <v>1.0606060606060607E-2</v>
      </c>
      <c r="N163" s="75">
        <f>IFERROR(N162/N161,"--")</f>
        <v>1.0606060606060607E-2</v>
      </c>
      <c r="O163" s="75">
        <f>IFERROR(O162/O161,"--")</f>
        <v>1.0606060606060607E-2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2:29" s="4" customFormat="1" ht="15.75" customHeight="1">
      <c r="B164" s="33" t="s">
        <v>80</v>
      </c>
      <c r="C164" s="36">
        <v>8</v>
      </c>
      <c r="D164" s="36">
        <v>8</v>
      </c>
      <c r="E164" s="36">
        <v>8</v>
      </c>
      <c r="F164" s="36">
        <v>8</v>
      </c>
      <c r="G164" s="36">
        <v>8</v>
      </c>
      <c r="H164" s="36">
        <v>8</v>
      </c>
      <c r="I164" s="36">
        <v>8</v>
      </c>
      <c r="J164" s="36">
        <v>8</v>
      </c>
      <c r="K164" s="36">
        <v>8</v>
      </c>
      <c r="L164" s="36">
        <v>8</v>
      </c>
      <c r="M164" s="36">
        <v>8</v>
      </c>
      <c r="N164" s="36">
        <v>8</v>
      </c>
      <c r="O164" s="35">
        <f>SUM(C164:N164)</f>
        <v>96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2:29" s="4" customFormat="1" ht="15.75" customHeight="1">
      <c r="B165" s="33" t="s">
        <v>81</v>
      </c>
      <c r="C165" s="45">
        <f>IFERROR(C159/C164,"--")</f>
        <v>62500</v>
      </c>
      <c r="D165" s="45">
        <f t="shared" ref="D165:O165" si="94">IFERROR(D159/D164,"--")</f>
        <v>62500</v>
      </c>
      <c r="E165" s="45">
        <f t="shared" si="94"/>
        <v>62500</v>
      </c>
      <c r="F165" s="45">
        <f t="shared" si="94"/>
        <v>62500</v>
      </c>
      <c r="G165" s="45">
        <f t="shared" si="94"/>
        <v>62500</v>
      </c>
      <c r="H165" s="45">
        <f t="shared" si="94"/>
        <v>62500</v>
      </c>
      <c r="I165" s="45">
        <f t="shared" si="94"/>
        <v>62500</v>
      </c>
      <c r="J165" s="45">
        <f t="shared" si="94"/>
        <v>62500</v>
      </c>
      <c r="K165" s="45">
        <f t="shared" si="94"/>
        <v>62500</v>
      </c>
      <c r="L165" s="45">
        <f t="shared" si="94"/>
        <v>62500</v>
      </c>
      <c r="M165" s="45">
        <f t="shared" si="94"/>
        <v>62500</v>
      </c>
      <c r="N165" s="45">
        <f t="shared" si="94"/>
        <v>62500</v>
      </c>
      <c r="O165" s="47">
        <f t="shared" si="94"/>
        <v>62500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2:29" s="4" customFormat="1" ht="15.75" customHeight="1">
      <c r="B166" s="33" t="s">
        <v>82</v>
      </c>
      <c r="C166" s="70">
        <f>IFERROR(C164/C162,"--")</f>
        <v>0.22857142857142856</v>
      </c>
      <c r="D166" s="70">
        <f t="shared" ref="D166:O166" si="95">IFERROR(D164/D162,"--")</f>
        <v>0.22857142857142856</v>
      </c>
      <c r="E166" s="70">
        <f t="shared" si="95"/>
        <v>0.22857142857142856</v>
      </c>
      <c r="F166" s="70">
        <f t="shared" si="95"/>
        <v>0.22857142857142856</v>
      </c>
      <c r="G166" s="70">
        <f t="shared" si="95"/>
        <v>0.22857142857142856</v>
      </c>
      <c r="H166" s="70">
        <f t="shared" si="95"/>
        <v>0.22857142857142856</v>
      </c>
      <c r="I166" s="70">
        <f t="shared" si="95"/>
        <v>0.22857142857142856</v>
      </c>
      <c r="J166" s="70">
        <f t="shared" si="95"/>
        <v>0.22857142857142856</v>
      </c>
      <c r="K166" s="70">
        <f t="shared" si="95"/>
        <v>0.22857142857142856</v>
      </c>
      <c r="L166" s="70">
        <f t="shared" si="95"/>
        <v>0.22857142857142856</v>
      </c>
      <c r="M166" s="70">
        <f t="shared" si="95"/>
        <v>0.22857142857142856</v>
      </c>
      <c r="N166" s="70">
        <f t="shared" si="95"/>
        <v>0.22857142857142856</v>
      </c>
      <c r="O166" s="71">
        <f t="shared" si="95"/>
        <v>0.22857142857142856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2:29" s="4" customFormat="1" ht="15.75" customHeight="1">
      <c r="B167" s="3"/>
    </row>
    <row r="168" spans="2:29" s="13" customFormat="1" ht="30" customHeight="1">
      <c r="B168" s="12" t="s">
        <v>98</v>
      </c>
    </row>
    <row r="169" spans="2:29" s="18" customFormat="1" ht="20" customHeight="1">
      <c r="B169" s="14" t="s">
        <v>105</v>
      </c>
      <c r="C169" s="15" t="s">
        <v>0</v>
      </c>
      <c r="D169" s="15" t="s">
        <v>1</v>
      </c>
      <c r="E169" s="15" t="s">
        <v>2</v>
      </c>
      <c r="F169" s="15" t="s">
        <v>3</v>
      </c>
      <c r="G169" s="15" t="s">
        <v>4</v>
      </c>
      <c r="H169" s="15" t="s">
        <v>5</v>
      </c>
      <c r="I169" s="15" t="s">
        <v>6</v>
      </c>
      <c r="J169" s="15" t="s">
        <v>7</v>
      </c>
      <c r="K169" s="15" t="s">
        <v>8</v>
      </c>
      <c r="L169" s="15" t="s">
        <v>9</v>
      </c>
      <c r="M169" s="15" t="s">
        <v>10</v>
      </c>
      <c r="N169" s="15" t="s">
        <v>11</v>
      </c>
      <c r="O169" s="16" t="s">
        <v>12</v>
      </c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s="4" customFormat="1" ht="15.75" customHeight="1">
      <c r="B170" s="19" t="s">
        <v>100</v>
      </c>
      <c r="C170" s="77">
        <v>3000</v>
      </c>
      <c r="D170" s="77">
        <v>3000</v>
      </c>
      <c r="E170" s="77">
        <v>3000</v>
      </c>
      <c r="F170" s="77">
        <v>3000</v>
      </c>
      <c r="G170" s="77">
        <v>3000</v>
      </c>
      <c r="H170" s="77">
        <v>3000</v>
      </c>
      <c r="I170" s="77">
        <v>3000</v>
      </c>
      <c r="J170" s="77">
        <v>3000</v>
      </c>
      <c r="K170" s="77">
        <v>3000</v>
      </c>
      <c r="L170" s="77">
        <v>3000</v>
      </c>
      <c r="M170" s="77">
        <v>3000</v>
      </c>
      <c r="N170" s="77">
        <v>3000</v>
      </c>
      <c r="O170" s="78">
        <f>SUM(C170:N170)</f>
        <v>36000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2:29" s="4" customFormat="1" ht="15.75" customHeight="1">
      <c r="B171" s="19" t="s">
        <v>103</v>
      </c>
      <c r="C171" s="77">
        <v>50</v>
      </c>
      <c r="D171" s="77">
        <v>50</v>
      </c>
      <c r="E171" s="77">
        <v>50</v>
      </c>
      <c r="F171" s="77">
        <v>50</v>
      </c>
      <c r="G171" s="77">
        <v>50</v>
      </c>
      <c r="H171" s="77">
        <v>50</v>
      </c>
      <c r="I171" s="77">
        <v>50</v>
      </c>
      <c r="J171" s="77">
        <v>50</v>
      </c>
      <c r="K171" s="77">
        <v>50</v>
      </c>
      <c r="L171" s="77">
        <v>50</v>
      </c>
      <c r="M171" s="77">
        <v>50</v>
      </c>
      <c r="N171" s="77">
        <v>50</v>
      </c>
      <c r="O171" s="78">
        <f>SUM(C171:N171)</f>
        <v>600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2:29" s="4" customFormat="1" ht="15.75" customHeight="1">
      <c r="B172" s="19" t="s">
        <v>101</v>
      </c>
      <c r="C172" s="77">
        <v>10000</v>
      </c>
      <c r="D172" s="77">
        <v>10000</v>
      </c>
      <c r="E172" s="77">
        <v>10000</v>
      </c>
      <c r="F172" s="77">
        <v>10000</v>
      </c>
      <c r="G172" s="77">
        <v>10000</v>
      </c>
      <c r="H172" s="77">
        <v>10000</v>
      </c>
      <c r="I172" s="77">
        <v>10000</v>
      </c>
      <c r="J172" s="77">
        <v>10000</v>
      </c>
      <c r="K172" s="77">
        <v>10000</v>
      </c>
      <c r="L172" s="77">
        <v>10000</v>
      </c>
      <c r="M172" s="77">
        <v>10000</v>
      </c>
      <c r="N172" s="77">
        <v>10000</v>
      </c>
      <c r="O172" s="78">
        <f>SUM(C172:N172)</f>
        <v>120000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2:29" s="4" customFormat="1" ht="15.75" customHeight="1">
      <c r="B173" s="19" t="s">
        <v>102</v>
      </c>
      <c r="C173" s="77">
        <v>100</v>
      </c>
      <c r="D173" s="77">
        <v>100</v>
      </c>
      <c r="E173" s="77">
        <v>100</v>
      </c>
      <c r="F173" s="77">
        <v>100</v>
      </c>
      <c r="G173" s="77">
        <v>100</v>
      </c>
      <c r="H173" s="77">
        <v>100</v>
      </c>
      <c r="I173" s="77">
        <v>100</v>
      </c>
      <c r="J173" s="77">
        <v>100</v>
      </c>
      <c r="K173" s="77">
        <v>100</v>
      </c>
      <c r="L173" s="77">
        <v>100</v>
      </c>
      <c r="M173" s="77">
        <v>100</v>
      </c>
      <c r="N173" s="77">
        <v>100</v>
      </c>
      <c r="O173" s="78">
        <f>SUM(C173:N173)</f>
        <v>1200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2:29" s="4" customFormat="1" ht="15.75" customHeight="1">
      <c r="B174" s="19" t="s">
        <v>104</v>
      </c>
      <c r="C174" s="79">
        <f>IFERROR(C173/C172,"--")</f>
        <v>0.01</v>
      </c>
      <c r="D174" s="79">
        <f t="shared" ref="D174:O174" si="96">IFERROR(D173/D172,"--")</f>
        <v>0.01</v>
      </c>
      <c r="E174" s="79">
        <f t="shared" si="96"/>
        <v>0.01</v>
      </c>
      <c r="F174" s="79">
        <f t="shared" si="96"/>
        <v>0.01</v>
      </c>
      <c r="G174" s="79">
        <f t="shared" si="96"/>
        <v>0.01</v>
      </c>
      <c r="H174" s="79">
        <f t="shared" si="96"/>
        <v>0.01</v>
      </c>
      <c r="I174" s="79">
        <f t="shared" si="96"/>
        <v>0.01</v>
      </c>
      <c r="J174" s="79">
        <f t="shared" si="96"/>
        <v>0.01</v>
      </c>
      <c r="K174" s="79">
        <f t="shared" si="96"/>
        <v>0.01</v>
      </c>
      <c r="L174" s="79">
        <f t="shared" si="96"/>
        <v>0.01</v>
      </c>
      <c r="M174" s="79">
        <f t="shared" si="96"/>
        <v>0.01</v>
      </c>
      <c r="N174" s="79">
        <f t="shared" si="96"/>
        <v>0.01</v>
      </c>
      <c r="O174" s="80">
        <f t="shared" si="96"/>
        <v>0.01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2:29" s="4" customFormat="1" ht="15.75" customHeight="1">
      <c r="B175" s="3"/>
    </row>
    <row r="176" spans="2:29" s="4" customFormat="1" ht="15.75" customHeight="1">
      <c r="B176" s="14" t="s">
        <v>99</v>
      </c>
      <c r="C176" s="15" t="s">
        <v>0</v>
      </c>
      <c r="D176" s="15" t="s">
        <v>1</v>
      </c>
      <c r="E176" s="15" t="s">
        <v>2</v>
      </c>
      <c r="F176" s="15" t="s">
        <v>3</v>
      </c>
      <c r="G176" s="15" t="s">
        <v>4</v>
      </c>
      <c r="H176" s="15" t="s">
        <v>5</v>
      </c>
      <c r="I176" s="15" t="s">
        <v>6</v>
      </c>
      <c r="J176" s="15" t="s">
        <v>7</v>
      </c>
      <c r="K176" s="15" t="s">
        <v>8</v>
      </c>
      <c r="L176" s="15" t="s">
        <v>9</v>
      </c>
      <c r="M176" s="15" t="s">
        <v>10</v>
      </c>
      <c r="N176" s="15" t="s">
        <v>11</v>
      </c>
      <c r="O176" s="16" t="s">
        <v>12</v>
      </c>
    </row>
    <row r="177" spans="2:29" s="4" customFormat="1" ht="15.75" customHeight="1">
      <c r="B177" s="19" t="s">
        <v>100</v>
      </c>
      <c r="C177" s="77">
        <v>3000</v>
      </c>
      <c r="D177" s="77">
        <v>3000</v>
      </c>
      <c r="E177" s="77">
        <v>3000</v>
      </c>
      <c r="F177" s="77">
        <v>3000</v>
      </c>
      <c r="G177" s="77">
        <v>3000</v>
      </c>
      <c r="H177" s="77">
        <v>3000</v>
      </c>
      <c r="I177" s="77">
        <v>3000</v>
      </c>
      <c r="J177" s="77">
        <v>3000</v>
      </c>
      <c r="K177" s="77">
        <v>3000</v>
      </c>
      <c r="L177" s="77">
        <v>3000</v>
      </c>
      <c r="M177" s="77">
        <v>3000</v>
      </c>
      <c r="N177" s="77">
        <v>3000</v>
      </c>
      <c r="O177" s="78">
        <f>SUM(C177:N177)</f>
        <v>36000</v>
      </c>
    </row>
    <row r="178" spans="2:29" s="4" customFormat="1" ht="15.75" customHeight="1">
      <c r="B178" s="19" t="s">
        <v>103</v>
      </c>
      <c r="C178" s="77">
        <v>50</v>
      </c>
      <c r="D178" s="77">
        <v>50</v>
      </c>
      <c r="E178" s="77">
        <v>50</v>
      </c>
      <c r="F178" s="77">
        <v>50</v>
      </c>
      <c r="G178" s="77">
        <v>50</v>
      </c>
      <c r="H178" s="77">
        <v>50</v>
      </c>
      <c r="I178" s="77">
        <v>50</v>
      </c>
      <c r="J178" s="77">
        <v>50</v>
      </c>
      <c r="K178" s="77">
        <v>50</v>
      </c>
      <c r="L178" s="77">
        <v>50</v>
      </c>
      <c r="M178" s="77">
        <v>50</v>
      </c>
      <c r="N178" s="77">
        <v>50</v>
      </c>
      <c r="O178" s="78">
        <f>SUM(C178:N178)</f>
        <v>600</v>
      </c>
    </row>
    <row r="179" spans="2:29" s="4" customFormat="1" ht="15.75" customHeight="1">
      <c r="B179" s="19" t="s">
        <v>106</v>
      </c>
      <c r="C179" s="77">
        <v>10000</v>
      </c>
      <c r="D179" s="77">
        <v>10000</v>
      </c>
      <c r="E179" s="77">
        <v>10000</v>
      </c>
      <c r="F179" s="77">
        <v>10000</v>
      </c>
      <c r="G179" s="77">
        <v>10000</v>
      </c>
      <c r="H179" s="77">
        <v>10000</v>
      </c>
      <c r="I179" s="77">
        <v>10000</v>
      </c>
      <c r="J179" s="77">
        <v>10000</v>
      </c>
      <c r="K179" s="77">
        <v>10000</v>
      </c>
      <c r="L179" s="77">
        <v>10000</v>
      </c>
      <c r="M179" s="77">
        <v>10000</v>
      </c>
      <c r="N179" s="77">
        <v>10000</v>
      </c>
      <c r="O179" s="78">
        <f>SUM(C179:N179)</f>
        <v>120000</v>
      </c>
    </row>
    <row r="180" spans="2:29" s="4" customFormat="1" ht="15.75" customHeight="1">
      <c r="B180" s="19" t="s">
        <v>102</v>
      </c>
      <c r="C180" s="77">
        <v>100</v>
      </c>
      <c r="D180" s="77">
        <v>100</v>
      </c>
      <c r="E180" s="77">
        <v>100</v>
      </c>
      <c r="F180" s="77">
        <v>100</v>
      </c>
      <c r="G180" s="77">
        <v>100</v>
      </c>
      <c r="H180" s="77">
        <v>100</v>
      </c>
      <c r="I180" s="77">
        <v>100</v>
      </c>
      <c r="J180" s="77">
        <v>100</v>
      </c>
      <c r="K180" s="77">
        <v>100</v>
      </c>
      <c r="L180" s="77">
        <v>100</v>
      </c>
      <c r="M180" s="77">
        <v>100</v>
      </c>
      <c r="N180" s="77">
        <v>100</v>
      </c>
      <c r="O180" s="78">
        <f>SUM(C180:N180)</f>
        <v>1200</v>
      </c>
    </row>
    <row r="181" spans="2:29" s="4" customFormat="1" ht="15.75" customHeight="1">
      <c r="B181" s="19" t="s">
        <v>104</v>
      </c>
      <c r="C181" s="79">
        <f>IFERROR(C180/C179,"--")</f>
        <v>0.01</v>
      </c>
      <c r="D181" s="79">
        <f t="shared" ref="D181:O181" si="97">IFERROR(D180/D179,"--")</f>
        <v>0.01</v>
      </c>
      <c r="E181" s="79">
        <f t="shared" si="97"/>
        <v>0.01</v>
      </c>
      <c r="F181" s="79">
        <f t="shared" si="97"/>
        <v>0.01</v>
      </c>
      <c r="G181" s="79">
        <f t="shared" si="97"/>
        <v>0.01</v>
      </c>
      <c r="H181" s="79">
        <f t="shared" si="97"/>
        <v>0.01</v>
      </c>
      <c r="I181" s="79">
        <f t="shared" si="97"/>
        <v>0.01</v>
      </c>
      <c r="J181" s="79">
        <f t="shared" si="97"/>
        <v>0.01</v>
      </c>
      <c r="K181" s="79">
        <f t="shared" si="97"/>
        <v>0.01</v>
      </c>
      <c r="L181" s="79">
        <f t="shared" si="97"/>
        <v>0.01</v>
      </c>
      <c r="M181" s="79">
        <f t="shared" si="97"/>
        <v>0.01</v>
      </c>
      <c r="N181" s="79">
        <f t="shared" si="97"/>
        <v>0.01</v>
      </c>
      <c r="O181" s="80">
        <f t="shared" si="97"/>
        <v>0.01</v>
      </c>
    </row>
    <row r="182" spans="2:29" s="4" customFormat="1" ht="15.75" customHeight="1">
      <c r="B182" s="3"/>
    </row>
    <row r="183" spans="2:29" s="13" customFormat="1" ht="30" customHeight="1">
      <c r="B183" s="12" t="s">
        <v>110</v>
      </c>
    </row>
    <row r="184" spans="2:29" s="18" customFormat="1" ht="20" customHeight="1">
      <c r="B184" s="14" t="s">
        <v>111</v>
      </c>
      <c r="C184" s="15" t="s">
        <v>0</v>
      </c>
      <c r="D184" s="15" t="s">
        <v>1</v>
      </c>
      <c r="E184" s="15" t="s">
        <v>2</v>
      </c>
      <c r="F184" s="15" t="s">
        <v>3</v>
      </c>
      <c r="G184" s="15" t="s">
        <v>4</v>
      </c>
      <c r="H184" s="15" t="s">
        <v>5</v>
      </c>
      <c r="I184" s="15" t="s">
        <v>6</v>
      </c>
      <c r="J184" s="15" t="s">
        <v>7</v>
      </c>
      <c r="K184" s="15" t="s">
        <v>8</v>
      </c>
      <c r="L184" s="15" t="s">
        <v>9</v>
      </c>
      <c r="M184" s="15" t="s">
        <v>10</v>
      </c>
      <c r="N184" s="15" t="s">
        <v>11</v>
      </c>
      <c r="O184" s="16" t="s">
        <v>12</v>
      </c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2:29" s="4" customFormat="1" ht="49.5">
      <c r="B185" s="19" t="s">
        <v>112</v>
      </c>
      <c r="C185" s="81" t="s">
        <v>113</v>
      </c>
      <c r="D185" s="81" t="s">
        <v>113</v>
      </c>
      <c r="E185" s="81" t="s">
        <v>113</v>
      </c>
      <c r="F185" s="81" t="s">
        <v>113</v>
      </c>
      <c r="G185" s="81" t="s">
        <v>113</v>
      </c>
      <c r="H185" s="81" t="s">
        <v>113</v>
      </c>
      <c r="I185" s="81" t="s">
        <v>113</v>
      </c>
      <c r="J185" s="81" t="s">
        <v>113</v>
      </c>
      <c r="K185" s="81" t="s">
        <v>113</v>
      </c>
      <c r="L185" s="81" t="s">
        <v>113</v>
      </c>
      <c r="M185" s="81" t="s">
        <v>113</v>
      </c>
      <c r="N185" s="81" t="s">
        <v>113</v>
      </c>
      <c r="O185" s="82" t="s">
        <v>114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2:29" s="4" customFormat="1" ht="15.75" customHeight="1">
      <c r="B186" s="14" t="s">
        <v>115</v>
      </c>
      <c r="C186" s="15" t="s">
        <v>0</v>
      </c>
      <c r="D186" s="15" t="s">
        <v>1</v>
      </c>
      <c r="E186" s="15" t="s">
        <v>2</v>
      </c>
      <c r="F186" s="15" t="s">
        <v>3</v>
      </c>
      <c r="G186" s="15" t="s">
        <v>4</v>
      </c>
      <c r="H186" s="15" t="s">
        <v>5</v>
      </c>
      <c r="I186" s="15" t="s">
        <v>6</v>
      </c>
      <c r="J186" s="15" t="s">
        <v>7</v>
      </c>
      <c r="K186" s="15" t="s">
        <v>8</v>
      </c>
      <c r="L186" s="15" t="s">
        <v>9</v>
      </c>
      <c r="M186" s="15" t="s">
        <v>10</v>
      </c>
      <c r="N186" s="15" t="s">
        <v>11</v>
      </c>
      <c r="O186" s="16" t="s">
        <v>12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2:29" s="4" customFormat="1" ht="15.75" customHeight="1">
      <c r="B187" s="19" t="s">
        <v>116</v>
      </c>
      <c r="C187" s="77">
        <v>5</v>
      </c>
      <c r="D187" s="77">
        <v>5</v>
      </c>
      <c r="E187" s="77">
        <v>5</v>
      </c>
      <c r="F187" s="77">
        <v>5</v>
      </c>
      <c r="G187" s="77">
        <v>5</v>
      </c>
      <c r="H187" s="77">
        <v>5</v>
      </c>
      <c r="I187" s="77">
        <v>5</v>
      </c>
      <c r="J187" s="77">
        <v>5</v>
      </c>
      <c r="K187" s="77">
        <v>5</v>
      </c>
      <c r="L187" s="77">
        <v>5</v>
      </c>
      <c r="M187" s="77">
        <v>5</v>
      </c>
      <c r="N187" s="77">
        <v>5</v>
      </c>
      <c r="O187" s="78">
        <f>SUM(C187:N187)</f>
        <v>60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2:29" s="4" customFormat="1" ht="15.75" customHeight="1">
      <c r="B188" s="19" t="s">
        <v>117</v>
      </c>
      <c r="C188" s="77">
        <v>2</v>
      </c>
      <c r="D188" s="77">
        <v>2</v>
      </c>
      <c r="E188" s="77">
        <v>2</v>
      </c>
      <c r="F188" s="77">
        <v>2</v>
      </c>
      <c r="G188" s="77">
        <v>2</v>
      </c>
      <c r="H188" s="77">
        <v>2</v>
      </c>
      <c r="I188" s="77">
        <v>2</v>
      </c>
      <c r="J188" s="77">
        <v>2</v>
      </c>
      <c r="K188" s="77">
        <v>2</v>
      </c>
      <c r="L188" s="77">
        <v>2</v>
      </c>
      <c r="M188" s="77">
        <v>2</v>
      </c>
      <c r="N188" s="77">
        <v>2</v>
      </c>
      <c r="O188" s="78">
        <f>SUM(C188:N188)</f>
        <v>24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2:29" s="4" customFormat="1" ht="15.75" customHeight="1">
      <c r="B189" s="19" t="s">
        <v>118</v>
      </c>
      <c r="C189" s="77">
        <v>1</v>
      </c>
      <c r="D189" s="77">
        <v>1</v>
      </c>
      <c r="E189" s="77">
        <v>1</v>
      </c>
      <c r="F189" s="77">
        <v>1</v>
      </c>
      <c r="G189" s="77">
        <v>1</v>
      </c>
      <c r="H189" s="77">
        <v>1</v>
      </c>
      <c r="I189" s="77">
        <v>1</v>
      </c>
      <c r="J189" s="77">
        <v>1</v>
      </c>
      <c r="K189" s="77">
        <v>1</v>
      </c>
      <c r="L189" s="77">
        <v>1</v>
      </c>
      <c r="M189" s="77">
        <v>1</v>
      </c>
      <c r="N189" s="77">
        <v>1</v>
      </c>
      <c r="O189" s="78">
        <f>SUM(C189:N189)</f>
        <v>12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2:29" s="4" customFormat="1" ht="15.75" customHeight="1">
      <c r="B190" s="14" t="s">
        <v>119</v>
      </c>
      <c r="C190" s="15" t="s">
        <v>0</v>
      </c>
      <c r="D190" s="15" t="s">
        <v>1</v>
      </c>
      <c r="E190" s="15" t="s">
        <v>2</v>
      </c>
      <c r="F190" s="15" t="s">
        <v>3</v>
      </c>
      <c r="G190" s="15" t="s">
        <v>4</v>
      </c>
      <c r="H190" s="15" t="s">
        <v>5</v>
      </c>
      <c r="I190" s="15" t="s">
        <v>6</v>
      </c>
      <c r="J190" s="15" t="s">
        <v>7</v>
      </c>
      <c r="K190" s="15" t="s">
        <v>8</v>
      </c>
      <c r="L190" s="15" t="s">
        <v>9</v>
      </c>
      <c r="M190" s="15" t="s">
        <v>10</v>
      </c>
      <c r="N190" s="15" t="s">
        <v>11</v>
      </c>
      <c r="O190" s="16" t="s">
        <v>12</v>
      </c>
    </row>
    <row r="191" spans="2:29" s="4" customFormat="1" ht="15.75" customHeight="1">
      <c r="B191" s="19" t="s">
        <v>120</v>
      </c>
      <c r="C191" s="77">
        <v>1</v>
      </c>
      <c r="D191" s="77">
        <v>1</v>
      </c>
      <c r="E191" s="77">
        <v>1</v>
      </c>
      <c r="F191" s="77">
        <v>1</v>
      </c>
      <c r="G191" s="77">
        <v>1</v>
      </c>
      <c r="H191" s="77">
        <v>1</v>
      </c>
      <c r="I191" s="77">
        <v>1</v>
      </c>
      <c r="J191" s="77">
        <v>1</v>
      </c>
      <c r="K191" s="77">
        <v>1</v>
      </c>
      <c r="L191" s="77">
        <v>1</v>
      </c>
      <c r="M191" s="77">
        <v>1</v>
      </c>
      <c r="N191" s="77">
        <v>1</v>
      </c>
      <c r="O191" s="78">
        <f>SUM(C191:N191)</f>
        <v>12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2:29" s="4" customFormat="1" ht="15.75" customHeight="1">
      <c r="B192" s="19" t="s">
        <v>70</v>
      </c>
      <c r="C192" s="77">
        <v>2</v>
      </c>
      <c r="D192" s="77">
        <v>2</v>
      </c>
      <c r="E192" s="77">
        <v>2</v>
      </c>
      <c r="F192" s="77">
        <v>2</v>
      </c>
      <c r="G192" s="77">
        <v>2</v>
      </c>
      <c r="H192" s="77">
        <v>2</v>
      </c>
      <c r="I192" s="77">
        <v>2</v>
      </c>
      <c r="J192" s="77">
        <v>2</v>
      </c>
      <c r="K192" s="77">
        <v>2</v>
      </c>
      <c r="L192" s="77">
        <v>2</v>
      </c>
      <c r="M192" s="77">
        <v>2</v>
      </c>
      <c r="N192" s="77">
        <v>2</v>
      </c>
      <c r="O192" s="78">
        <f>SUM(C192:N192)</f>
        <v>24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2:2" s="4" customFormat="1" ht="15.75" customHeight="1">
      <c r="B193" s="3"/>
    </row>
    <row r="194" spans="2:2" s="4" customFormat="1" ht="15.75" customHeight="1">
      <c r="B194" s="3"/>
    </row>
    <row r="195" spans="2:2" s="4" customFormat="1" ht="15.75" customHeight="1">
      <c r="B195" s="3"/>
    </row>
    <row r="196" spans="2:2" s="4" customFormat="1" ht="15.75" customHeight="1">
      <c r="B196" s="3"/>
    </row>
    <row r="197" spans="2:2" s="4" customFormat="1" ht="15.75" customHeight="1">
      <c r="B197" s="3"/>
    </row>
    <row r="198" spans="2:2" s="4" customFormat="1" ht="15.75" customHeight="1">
      <c r="B198" s="3"/>
    </row>
    <row r="199" spans="2:2" s="4" customFormat="1" ht="15.75" customHeight="1">
      <c r="B199" s="3"/>
    </row>
    <row r="200" spans="2:2" s="4" customFormat="1" ht="15.75" customHeight="1">
      <c r="B200" s="3"/>
    </row>
    <row r="201" spans="2:2" s="4" customFormat="1" ht="15.75" customHeight="1">
      <c r="B201" s="3"/>
    </row>
    <row r="202" spans="2:2" s="4" customFormat="1" ht="15.75" customHeight="1">
      <c r="B202" s="3"/>
    </row>
    <row r="203" spans="2:2" s="4" customFormat="1" ht="15.75" customHeight="1">
      <c r="B203" s="3"/>
    </row>
    <row r="204" spans="2:2" s="4" customFormat="1" ht="15.75" customHeight="1">
      <c r="B204" s="3"/>
    </row>
    <row r="205" spans="2:2" s="4" customFormat="1" ht="15.75" customHeight="1">
      <c r="B205" s="3"/>
    </row>
    <row r="206" spans="2:2" s="4" customFormat="1" ht="15.75" customHeight="1">
      <c r="B206" s="3"/>
    </row>
    <row r="207" spans="2:2" s="4" customFormat="1" ht="15.75" customHeight="1">
      <c r="B207" s="3"/>
    </row>
    <row r="208" spans="2:2" s="4" customFormat="1" ht="15.75" customHeight="1">
      <c r="B208" s="3"/>
    </row>
    <row r="209" spans="2:2" s="4" customFormat="1" ht="15.75" customHeight="1">
      <c r="B209" s="3"/>
    </row>
    <row r="210" spans="2:2" s="4" customFormat="1" ht="15.75" customHeight="1">
      <c r="B210" s="3"/>
    </row>
    <row r="211" spans="2:2" s="4" customFormat="1" ht="15.75" customHeight="1">
      <c r="B211" s="3"/>
    </row>
    <row r="212" spans="2:2" s="4" customFormat="1" ht="15.75" customHeight="1">
      <c r="B212" s="3"/>
    </row>
    <row r="213" spans="2:2" s="4" customFormat="1" ht="15.75" customHeight="1">
      <c r="B213" s="3"/>
    </row>
    <row r="214" spans="2:2" s="4" customFormat="1" ht="15.75" customHeight="1">
      <c r="B214" s="3"/>
    </row>
    <row r="215" spans="2:2" s="4" customFormat="1" ht="15.75" customHeight="1">
      <c r="B215" s="3"/>
    </row>
    <row r="216" spans="2:2" s="4" customFormat="1" ht="15.75" customHeight="1">
      <c r="B216" s="3"/>
    </row>
    <row r="217" spans="2:2" s="4" customFormat="1" ht="15.75" customHeight="1">
      <c r="B217" s="3"/>
    </row>
    <row r="218" spans="2:2" s="4" customFormat="1" ht="15.75" customHeight="1">
      <c r="B218" s="3"/>
    </row>
    <row r="219" spans="2:2" s="4" customFormat="1" ht="15.75" customHeight="1">
      <c r="B219" s="3"/>
    </row>
    <row r="220" spans="2:2" s="4" customFormat="1" ht="15.75" customHeight="1">
      <c r="B220" s="3"/>
    </row>
    <row r="221" spans="2:2" s="4" customFormat="1" ht="15.75" customHeight="1">
      <c r="B221" s="3"/>
    </row>
    <row r="222" spans="2:2" s="4" customFormat="1" ht="15.75" customHeight="1">
      <c r="B222" s="3"/>
    </row>
    <row r="223" spans="2:2" s="4" customFormat="1" ht="15.75" customHeight="1">
      <c r="B223" s="3"/>
    </row>
    <row r="224" spans="2:2" s="4" customFormat="1" ht="15.75" customHeight="1">
      <c r="B224" s="3"/>
    </row>
    <row r="225" spans="2:2" s="4" customFormat="1" ht="15.75" customHeight="1">
      <c r="B225" s="3"/>
    </row>
    <row r="226" spans="2:2" s="4" customFormat="1" ht="15.75" customHeight="1">
      <c r="B226" s="3"/>
    </row>
    <row r="227" spans="2:2" s="4" customFormat="1" ht="15.75" customHeight="1">
      <c r="B227" s="3"/>
    </row>
    <row r="228" spans="2:2" s="4" customFormat="1" ht="15.75" customHeight="1">
      <c r="B228" s="3"/>
    </row>
    <row r="229" spans="2:2" s="4" customFormat="1" ht="15.75" customHeight="1">
      <c r="B229" s="3"/>
    </row>
    <row r="230" spans="2:2" s="4" customFormat="1" ht="15.75" customHeight="1">
      <c r="B230" s="3"/>
    </row>
    <row r="231" spans="2:2" s="4" customFormat="1" ht="15.75" customHeight="1">
      <c r="B231" s="3"/>
    </row>
    <row r="232" spans="2:2" s="4" customFormat="1" ht="15.75" customHeight="1">
      <c r="B232" s="3"/>
    </row>
    <row r="233" spans="2:2" s="4" customFormat="1" ht="15.75" customHeight="1">
      <c r="B233" s="3"/>
    </row>
    <row r="234" spans="2:2" s="4" customFormat="1" ht="15.75" customHeight="1">
      <c r="B234" s="3"/>
    </row>
    <row r="235" spans="2:2" s="4" customFormat="1" ht="15.75" customHeight="1">
      <c r="B235" s="3"/>
    </row>
    <row r="236" spans="2:2" s="4" customFormat="1" ht="15.75" customHeight="1">
      <c r="B236" s="3"/>
    </row>
    <row r="237" spans="2:2" s="4" customFormat="1" ht="15.75" customHeight="1">
      <c r="B237" s="3"/>
    </row>
    <row r="238" spans="2:2" s="4" customFormat="1" ht="15.75" customHeight="1">
      <c r="B238" s="3"/>
    </row>
    <row r="239" spans="2:2" s="4" customFormat="1" ht="15.75" customHeight="1">
      <c r="B239" s="3"/>
    </row>
    <row r="240" spans="2:2" s="4" customFormat="1" ht="15.75" customHeight="1">
      <c r="B240" s="3"/>
    </row>
    <row r="241" spans="2:2" s="4" customFormat="1" ht="15.75" customHeight="1">
      <c r="B241" s="3"/>
    </row>
    <row r="242" spans="2:2" s="4" customFormat="1" ht="15.75" customHeight="1">
      <c r="B242" s="3"/>
    </row>
    <row r="243" spans="2:2" s="4" customFormat="1" ht="15.75" customHeight="1">
      <c r="B243" s="3"/>
    </row>
    <row r="244" spans="2:2" s="4" customFormat="1" ht="15.75" customHeight="1">
      <c r="B244" s="3"/>
    </row>
    <row r="245" spans="2:2" s="4" customFormat="1" ht="15.75" customHeight="1">
      <c r="B245" s="3"/>
    </row>
    <row r="246" spans="2:2" s="4" customFormat="1" ht="15.75" customHeight="1">
      <c r="B246" s="3"/>
    </row>
    <row r="247" spans="2:2" s="4" customFormat="1" ht="15.75" customHeight="1">
      <c r="B247" s="3"/>
    </row>
    <row r="248" spans="2:2" s="4" customFormat="1" ht="15.75" customHeight="1">
      <c r="B248" s="3"/>
    </row>
    <row r="249" spans="2:2" s="4" customFormat="1" ht="15.75" customHeight="1">
      <c r="B249" s="3"/>
    </row>
    <row r="250" spans="2:2" s="4" customFormat="1" ht="15.75" customHeight="1">
      <c r="B250" s="3"/>
    </row>
    <row r="251" spans="2:2" s="4" customFormat="1" ht="15.75" customHeight="1">
      <c r="B251" s="3"/>
    </row>
    <row r="252" spans="2:2" s="4" customFormat="1" ht="15.75" customHeight="1">
      <c r="B252" s="3"/>
    </row>
    <row r="253" spans="2:2" s="4" customFormat="1" ht="15.75" customHeight="1">
      <c r="B253" s="3"/>
    </row>
    <row r="254" spans="2:2" s="4" customFormat="1" ht="15.75" customHeight="1">
      <c r="B254" s="3"/>
    </row>
    <row r="255" spans="2:2" s="4" customFormat="1" ht="15.75" customHeight="1">
      <c r="B255" s="3"/>
    </row>
    <row r="256" spans="2:2" s="4" customFormat="1" ht="15.75" customHeight="1">
      <c r="B256" s="3"/>
    </row>
    <row r="257" spans="2:2" s="4" customFormat="1" ht="15.75" customHeight="1">
      <c r="B257" s="3"/>
    </row>
    <row r="258" spans="2:2" s="4" customFormat="1" ht="15.75" customHeight="1">
      <c r="B258" s="3"/>
    </row>
    <row r="259" spans="2:2" s="4" customFormat="1" ht="15.75" customHeight="1">
      <c r="B259" s="3"/>
    </row>
    <row r="260" spans="2:2" s="4" customFormat="1" ht="15.75" customHeight="1">
      <c r="B260" s="3"/>
    </row>
    <row r="261" spans="2:2" s="4" customFormat="1" ht="15.75" customHeight="1">
      <c r="B261" s="3"/>
    </row>
    <row r="262" spans="2:2" s="4" customFormat="1" ht="15.75" customHeight="1">
      <c r="B262" s="3"/>
    </row>
    <row r="263" spans="2:2" s="4" customFormat="1" ht="15.75" customHeight="1">
      <c r="B263" s="3"/>
    </row>
    <row r="264" spans="2:2" s="4" customFormat="1" ht="15.75" customHeight="1">
      <c r="B264" s="3"/>
    </row>
    <row r="265" spans="2:2" s="4" customFormat="1" ht="15.75" customHeight="1">
      <c r="B265" s="3"/>
    </row>
    <row r="266" spans="2:2" s="4" customFormat="1" ht="15.75" customHeight="1">
      <c r="B266" s="3"/>
    </row>
    <row r="267" spans="2:2" s="4" customFormat="1" ht="15.75" customHeight="1">
      <c r="B267" s="3"/>
    </row>
    <row r="268" spans="2:2" s="4" customFormat="1" ht="15.75" customHeight="1">
      <c r="B268" s="3"/>
    </row>
    <row r="269" spans="2:2" s="4" customFormat="1" ht="15.75" customHeight="1">
      <c r="B269" s="3"/>
    </row>
    <row r="270" spans="2:2" s="4" customFormat="1" ht="15.75" customHeight="1">
      <c r="B270" s="3"/>
    </row>
    <row r="271" spans="2:2" s="4" customFormat="1" ht="15.75" customHeight="1">
      <c r="B271" s="3"/>
    </row>
    <row r="272" spans="2:2" s="4" customFormat="1" ht="15.75" customHeight="1">
      <c r="B272" s="3"/>
    </row>
    <row r="273" spans="2:2" s="4" customFormat="1" ht="15.75" customHeight="1">
      <c r="B273" s="3"/>
    </row>
    <row r="274" spans="2:2" s="4" customFormat="1" ht="15.75" customHeight="1">
      <c r="B274" s="3"/>
    </row>
    <row r="275" spans="2:2" s="4" customFormat="1" ht="15.75" customHeight="1">
      <c r="B275" s="3"/>
    </row>
    <row r="276" spans="2:2" s="4" customFormat="1" ht="15.75" customHeight="1">
      <c r="B276" s="3"/>
    </row>
    <row r="277" spans="2:2" s="4" customFormat="1" ht="15.75" customHeight="1">
      <c r="B277" s="3"/>
    </row>
    <row r="278" spans="2:2" s="4" customFormat="1" ht="15.75" customHeight="1">
      <c r="B278" s="3"/>
    </row>
    <row r="279" spans="2:2" s="4" customFormat="1" ht="15.75" customHeight="1">
      <c r="B279" s="3"/>
    </row>
    <row r="280" spans="2:2" s="4" customFormat="1" ht="15.75" customHeight="1">
      <c r="B280" s="3"/>
    </row>
    <row r="281" spans="2:2" s="4" customFormat="1" ht="15.75" customHeight="1">
      <c r="B281" s="3"/>
    </row>
    <row r="282" spans="2:2" s="4" customFormat="1" ht="15.75" customHeight="1">
      <c r="B282" s="3"/>
    </row>
    <row r="283" spans="2:2" s="4" customFormat="1" ht="15.75" customHeight="1">
      <c r="B283" s="3"/>
    </row>
    <row r="284" spans="2:2" s="4" customFormat="1" ht="15.75" customHeight="1">
      <c r="B284" s="3"/>
    </row>
    <row r="285" spans="2:2" s="4" customFormat="1" ht="15.75" customHeight="1">
      <c r="B285" s="3"/>
    </row>
    <row r="286" spans="2:2" s="4" customFormat="1" ht="15.75" customHeight="1">
      <c r="B286" s="3"/>
    </row>
    <row r="287" spans="2:2" s="4" customFormat="1" ht="15.75" customHeight="1">
      <c r="B287" s="3"/>
    </row>
    <row r="288" spans="2:2" s="4" customFormat="1" ht="15.75" customHeight="1">
      <c r="B288" s="3"/>
    </row>
    <row r="289" spans="2:2" s="4" customFormat="1" ht="15.75" customHeight="1">
      <c r="B289" s="3"/>
    </row>
    <row r="290" spans="2:2" s="4" customFormat="1" ht="15.75" customHeight="1">
      <c r="B290" s="3"/>
    </row>
    <row r="291" spans="2:2" s="4" customFormat="1" ht="15.75" customHeight="1">
      <c r="B291" s="3"/>
    </row>
    <row r="292" spans="2:2" s="4" customFormat="1" ht="15.75" customHeight="1">
      <c r="B292" s="3"/>
    </row>
    <row r="293" spans="2:2" s="4" customFormat="1" ht="15.75" customHeight="1">
      <c r="B293" s="3"/>
    </row>
    <row r="294" spans="2:2" s="4" customFormat="1" ht="15.75" customHeight="1">
      <c r="B294" s="3"/>
    </row>
    <row r="295" spans="2:2" s="4" customFormat="1" ht="15.75" customHeight="1">
      <c r="B295" s="3"/>
    </row>
    <row r="296" spans="2:2" s="4" customFormat="1" ht="15.75" customHeight="1">
      <c r="B296" s="3"/>
    </row>
    <row r="297" spans="2:2" s="4" customFormat="1" ht="15.75" customHeight="1">
      <c r="B297" s="3"/>
    </row>
    <row r="298" spans="2:2" s="4" customFormat="1" ht="15.75" customHeight="1">
      <c r="B298" s="3"/>
    </row>
    <row r="299" spans="2:2" s="4" customFormat="1" ht="15.75" customHeight="1">
      <c r="B299" s="3"/>
    </row>
    <row r="300" spans="2:2" s="4" customFormat="1" ht="15.75" customHeight="1">
      <c r="B300" s="3"/>
    </row>
    <row r="301" spans="2:2" s="4" customFormat="1" ht="15.75" customHeight="1">
      <c r="B301" s="3"/>
    </row>
    <row r="302" spans="2:2" s="4" customFormat="1" ht="15.75" customHeight="1">
      <c r="B302" s="3"/>
    </row>
    <row r="303" spans="2:2" s="4" customFormat="1" ht="15.75" customHeight="1">
      <c r="B303" s="3"/>
    </row>
    <row r="304" spans="2:2" s="4" customFormat="1" ht="15.75" customHeight="1">
      <c r="B304" s="3"/>
    </row>
    <row r="305" spans="2:2" s="4" customFormat="1" ht="15.75" customHeight="1">
      <c r="B305" s="3"/>
    </row>
    <row r="306" spans="2:2" s="4" customFormat="1" ht="15.75" customHeight="1">
      <c r="B306" s="3"/>
    </row>
    <row r="307" spans="2:2" s="4" customFormat="1" ht="15.75" customHeight="1">
      <c r="B307" s="3"/>
    </row>
    <row r="308" spans="2:2" s="4" customFormat="1" ht="15.75" customHeight="1">
      <c r="B308" s="3"/>
    </row>
    <row r="309" spans="2:2" s="4" customFormat="1" ht="15.75" customHeight="1">
      <c r="B309" s="3"/>
    </row>
    <row r="310" spans="2:2" s="4" customFormat="1" ht="15.75" customHeight="1">
      <c r="B310" s="3"/>
    </row>
    <row r="311" spans="2:2" s="4" customFormat="1" ht="15.75" customHeight="1">
      <c r="B311" s="3"/>
    </row>
    <row r="312" spans="2:2" s="4" customFormat="1" ht="15.75" customHeight="1">
      <c r="B312" s="3"/>
    </row>
    <row r="313" spans="2:2" s="4" customFormat="1" ht="15.75" customHeight="1">
      <c r="B313" s="3"/>
    </row>
    <row r="314" spans="2:2" s="4" customFormat="1" ht="15.75" customHeight="1">
      <c r="B314" s="3"/>
    </row>
    <row r="315" spans="2:2" s="4" customFormat="1" ht="15.75" customHeight="1">
      <c r="B315" s="3"/>
    </row>
    <row r="316" spans="2:2" s="4" customFormat="1" ht="15.75" customHeight="1">
      <c r="B316" s="3"/>
    </row>
    <row r="317" spans="2:2" s="4" customFormat="1" ht="15.75" customHeight="1">
      <c r="B317" s="3"/>
    </row>
    <row r="318" spans="2:2" s="4" customFormat="1" ht="15.75" customHeight="1">
      <c r="B318" s="3"/>
    </row>
    <row r="319" spans="2:2" s="4" customFormat="1" ht="15.75" customHeight="1">
      <c r="B319" s="3"/>
    </row>
    <row r="320" spans="2:2" s="4" customFormat="1" ht="15.75" customHeight="1">
      <c r="B320" s="3"/>
    </row>
    <row r="321" spans="2:2" s="4" customFormat="1" ht="15.75" customHeight="1">
      <c r="B321" s="3"/>
    </row>
    <row r="322" spans="2:2" s="4" customFormat="1" ht="15.75" customHeight="1">
      <c r="B322" s="3"/>
    </row>
    <row r="323" spans="2:2" s="4" customFormat="1" ht="15.75" customHeight="1">
      <c r="B323" s="3"/>
    </row>
    <row r="324" spans="2:2" s="4" customFormat="1" ht="15.75" customHeight="1">
      <c r="B324" s="3"/>
    </row>
    <row r="325" spans="2:2" s="4" customFormat="1" ht="15.75" customHeight="1">
      <c r="B325" s="3"/>
    </row>
    <row r="326" spans="2:2" s="4" customFormat="1" ht="15.75" customHeight="1">
      <c r="B326" s="3"/>
    </row>
    <row r="327" spans="2:2" s="4" customFormat="1" ht="15.75" customHeight="1">
      <c r="B327" s="3"/>
    </row>
    <row r="328" spans="2:2" s="4" customFormat="1" ht="15.75" customHeight="1">
      <c r="B328" s="3"/>
    </row>
    <row r="329" spans="2:2" s="4" customFormat="1" ht="15.75" customHeight="1">
      <c r="B329" s="3"/>
    </row>
    <row r="330" spans="2:2" s="4" customFormat="1" ht="15.75" customHeight="1">
      <c r="B330" s="3"/>
    </row>
    <row r="331" spans="2:2" s="4" customFormat="1" ht="15.75" customHeight="1">
      <c r="B331" s="3"/>
    </row>
    <row r="332" spans="2:2" s="4" customFormat="1" ht="15.75" customHeight="1">
      <c r="B332" s="3"/>
    </row>
    <row r="333" spans="2:2" s="4" customFormat="1" ht="15.75" customHeight="1">
      <c r="B333" s="3"/>
    </row>
    <row r="334" spans="2:2" s="4" customFormat="1" ht="15.75" customHeight="1">
      <c r="B334" s="3"/>
    </row>
    <row r="335" spans="2:2" s="4" customFormat="1" ht="15.75" customHeight="1">
      <c r="B335" s="3"/>
    </row>
    <row r="336" spans="2:2" s="4" customFormat="1" ht="15.75" customHeight="1">
      <c r="B336" s="3"/>
    </row>
    <row r="337" spans="2:2" s="4" customFormat="1" ht="15.75" customHeight="1">
      <c r="B337" s="3"/>
    </row>
    <row r="338" spans="2:2" s="4" customFormat="1" ht="15.75" customHeight="1">
      <c r="B338" s="3"/>
    </row>
    <row r="339" spans="2:2" s="4" customFormat="1" ht="15.75" customHeight="1">
      <c r="B339" s="3"/>
    </row>
    <row r="340" spans="2:2" s="4" customFormat="1" ht="15.75" customHeight="1">
      <c r="B340" s="3"/>
    </row>
    <row r="341" spans="2:2" s="4" customFormat="1" ht="15.75" customHeight="1">
      <c r="B341" s="3"/>
    </row>
    <row r="342" spans="2:2" s="4" customFormat="1" ht="15.75" customHeight="1">
      <c r="B342" s="3"/>
    </row>
    <row r="343" spans="2:2" s="4" customFormat="1" ht="15.75" customHeight="1">
      <c r="B343" s="3"/>
    </row>
    <row r="344" spans="2:2" s="4" customFormat="1" ht="15.75" customHeight="1">
      <c r="B344" s="3"/>
    </row>
    <row r="345" spans="2:2" s="4" customFormat="1" ht="15.75" customHeight="1">
      <c r="B345" s="3"/>
    </row>
    <row r="346" spans="2:2" s="4" customFormat="1" ht="15.75" customHeight="1">
      <c r="B346" s="3"/>
    </row>
    <row r="347" spans="2:2" s="4" customFormat="1" ht="15.75" customHeight="1">
      <c r="B347" s="3"/>
    </row>
    <row r="348" spans="2:2" s="4" customFormat="1" ht="15.75" customHeight="1">
      <c r="B348" s="3"/>
    </row>
    <row r="349" spans="2:2" s="4" customFormat="1" ht="15.75" customHeight="1">
      <c r="B349" s="3"/>
    </row>
  </sheetData>
  <phoneticPr fontId="1"/>
  <pageMargins left="0.7" right="0.7" top="0.75" bottom="0.75" header="0.3" footer="0.3"/>
  <pageSetup paperSize="9" scale="42" orientation="portrait" r:id="rId1"/>
  <rowBreaks count="1" manualBreakCount="1">
    <brk id="105" max="15" man="1"/>
  </rowBreaks>
  <ignoredErrors>
    <ignoredError sqref="O137:O138 O95 O101 O110 O121 O135 O145 O153 O16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BtoBマーケティングのKPI管理シート</vt:lpstr>
      <vt:lpstr>BtoBマーケティングのKPI管理シート!Print_Area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BtoBマーケティングのKPI管理シート</dc:title>
  <dc:subject/>
  <dc:creator>土山勇人</dc:creator>
  <cp:keywords/>
  <dc:description/>
  <cp:lastModifiedBy>Kumiko Azumi</cp:lastModifiedBy>
  <dcterms:created xsi:type="dcterms:W3CDTF">2020-07-17T02:49:58Z</dcterms:created>
  <dcterms:modified xsi:type="dcterms:W3CDTF">2022-12-14T03:18:27Z</dcterms:modified>
  <cp:category/>
</cp:coreProperties>
</file>